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9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Introduction" sheetId="1" r:id="rId3"/>
    <sheet state="visible" name="List of towns" sheetId="2" r:id="rId4"/>
    <sheet state="visible" name="List of districts" sheetId="3" r:id="rId5"/>
    <sheet state="visible" name="Workforce projections" sheetId="4" r:id="rId6"/>
    <sheet state="visible" name="Millennial demographics" sheetId="5" r:id="rId7"/>
    <sheet state="visible" name="College grad retention" sheetId="6" r:id="rId8"/>
    <sheet state="visible" name="Knowledge Corridor retention ra" sheetId="7" r:id="rId9"/>
    <sheet state="visible" name="Inflow  outflow" sheetId="8" r:id="rId10"/>
    <sheet state="visible" name="Walkable areas" sheetId="9" r:id="rId11"/>
    <sheet state="visible" name="Commute times" sheetId="10" r:id="rId12"/>
    <sheet state="visible" name="Job growth" sheetId="11" r:id="rId13"/>
    <sheet state="visible" name="Job growth by employer size" sheetId="12" r:id="rId14"/>
    <sheet state="visible" name="Job projections" sheetId="13" r:id="rId15"/>
    <sheet state="visible" name="Untapped workers" sheetId="14" r:id="rId16"/>
    <sheet state="visible" name="School construction" sheetId="15" r:id="rId17"/>
    <sheet state="visible" name="Empty seats" sheetId="16" r:id="rId18"/>
    <sheet state="visible" name="Sheff CMT CAPT results" sheetId="17" r:id="rId19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3">
      <text>
        <t xml:space="preserve">how can I see if Windham County also have similar report? +nbeets@windhamct.com
_Assigned to Neal Beets_
	-Ahmet Caglar</t>
      </text>
    </comment>
  </commentList>
</comments>
</file>

<file path=xl/sharedStrings.xml><?xml version="1.0" encoding="utf-8"?>
<sst xmlns="http://schemas.openxmlformats.org/spreadsheetml/2006/main" count="15908" uniqueCount="2095">
  <si>
    <t>District ID</t>
  </si>
  <si>
    <t>Town</t>
  </si>
  <si>
    <t>This document houses the data used in the 2016 Progress Points: What Can We Do Differently? report</t>
  </si>
  <si>
    <t>District</t>
  </si>
  <si>
    <t>Type of district</t>
  </si>
  <si>
    <t>Districts located in CRCOG region or that serve a substantial number of students from the region via choice programs</t>
  </si>
  <si>
    <t xml:space="preserve">Each sheet contains a distinct data set, with links or references to the source data. </t>
  </si>
  <si>
    <t>County</t>
  </si>
  <si>
    <t>Questions or comments should be routed to: progresspoints@hfpg.org</t>
  </si>
  <si>
    <t>Type of town</t>
  </si>
  <si>
    <t>Towns in current CRCOG region: http://www.crcog.org</t>
  </si>
  <si>
    <t xml:space="preserve">Unless noted otherwise, town and district-level data is aggregated using the categories in the list of towns and districts included here. </t>
  </si>
  <si>
    <t>Achievement First Hartford Academy Inc.</t>
  </si>
  <si>
    <t xml:space="preserve">Additional notes on data accessible for the 2014 report is here: </t>
  </si>
  <si>
    <t>Public Charter</t>
  </si>
  <si>
    <t>Alliance district designation based on SDE classification: http://www.sde.ct.gov/sde/cwp/view.asp?a=2683&amp;Q=334226</t>
  </si>
  <si>
    <t>https://docs.google.com/document/d/1UNwKE7DRwecbYCyMOHwZLnsxCsDl1sw5zxBTAW3r3_g/edit</t>
  </si>
  <si>
    <t>Andover School District</t>
  </si>
  <si>
    <t>Not Alliance</t>
  </si>
  <si>
    <t>Avon School District</t>
  </si>
  <si>
    <t>Andover</t>
  </si>
  <si>
    <t>Berlin School District</t>
  </si>
  <si>
    <t>Bloomfield School District</t>
  </si>
  <si>
    <t>Other Alliance</t>
  </si>
  <si>
    <t>Tolland</t>
  </si>
  <si>
    <t>Bolton School District</t>
  </si>
  <si>
    <t>Outer suburbs</t>
  </si>
  <si>
    <t>Canton School District</t>
  </si>
  <si>
    <t xml:space="preserve">Additional data from the 2015 report is here: </t>
  </si>
  <si>
    <t>Capitol Region Education Council</t>
  </si>
  <si>
    <t>https://docs.google.com/spreadsheets/d/1syNjZEcXfue2SOL5dV_wRg3O721Wsxh-H4Ljo7u7aLI/edit?usp=sharing</t>
  </si>
  <si>
    <t>CREC</t>
  </si>
  <si>
    <t>Charter School for Young Children on Asylum Hill</t>
  </si>
  <si>
    <t>Columbia School District</t>
  </si>
  <si>
    <t>Avon</t>
  </si>
  <si>
    <t>Hartford</t>
  </si>
  <si>
    <t>Coventry School District</t>
  </si>
  <si>
    <t>Berlin</t>
  </si>
  <si>
    <t>East Granby School District</t>
  </si>
  <si>
    <t>East Hartford School District</t>
  </si>
  <si>
    <t>Inner suburbs</t>
  </si>
  <si>
    <t>East Windsor School District</t>
  </si>
  <si>
    <t>Bloomfield</t>
  </si>
  <si>
    <t>Bolton</t>
  </si>
  <si>
    <t>Ellington School District</t>
  </si>
  <si>
    <t>Canton</t>
  </si>
  <si>
    <t>Enfield School District</t>
  </si>
  <si>
    <t>Farmington School District</t>
  </si>
  <si>
    <t>Columbia</t>
  </si>
  <si>
    <t>Glastonbury School District</t>
  </si>
  <si>
    <t>Granby School District</t>
  </si>
  <si>
    <t>Coventry</t>
  </si>
  <si>
    <t>Hartford School District</t>
  </si>
  <si>
    <t>East Granby</t>
  </si>
  <si>
    <t>Hebron School District</t>
  </si>
  <si>
    <t>Jumoke Academy District</t>
  </si>
  <si>
    <t>Manchester School District</t>
  </si>
  <si>
    <t>Mansfield School District</t>
  </si>
  <si>
    <t>East Hartford</t>
  </si>
  <si>
    <t>Marlborough School District</t>
  </si>
  <si>
    <t>East Windsor</t>
  </si>
  <si>
    <t>New Britain School District</t>
  </si>
  <si>
    <t>New Britain</t>
  </si>
  <si>
    <t>Newington School District</t>
  </si>
  <si>
    <t>Odyssey Community School District</t>
  </si>
  <si>
    <t>Plainville School District</t>
  </si>
  <si>
    <t>Regional School District 08</t>
  </si>
  <si>
    <t>Ellington</t>
  </si>
  <si>
    <t>Regional School District 19</t>
  </si>
  <si>
    <t>Enfield</t>
  </si>
  <si>
    <t>Rocky Hill School District</t>
  </si>
  <si>
    <t>Farmington</t>
  </si>
  <si>
    <t>Simsbury School District</t>
  </si>
  <si>
    <t>Glastonbury</t>
  </si>
  <si>
    <t>Somers School District</t>
  </si>
  <si>
    <t>South Windsor School District</t>
  </si>
  <si>
    <t>Granby</t>
  </si>
  <si>
    <t>Southington School District</t>
  </si>
  <si>
    <t>Stafford School District</t>
  </si>
  <si>
    <t>Suffield School District</t>
  </si>
  <si>
    <t>Tolland School District</t>
  </si>
  <si>
    <t>Vernon School District</t>
  </si>
  <si>
    <t>West Hartford School District</t>
  </si>
  <si>
    <t>Wethersfield School District</t>
  </si>
  <si>
    <t>Willington School District</t>
  </si>
  <si>
    <t>Windsor Locks School District</t>
  </si>
  <si>
    <t>Hebron</t>
  </si>
  <si>
    <t>Windsor School District</t>
  </si>
  <si>
    <t>Manchester</t>
  </si>
  <si>
    <t>Mansfield</t>
  </si>
  <si>
    <t>Marlborough</t>
  </si>
  <si>
    <t>Newington</t>
  </si>
  <si>
    <t>Plainville</t>
  </si>
  <si>
    <t>Rocky Hill</t>
  </si>
  <si>
    <t>Simsbury</t>
  </si>
  <si>
    <t>Somers</t>
  </si>
  <si>
    <t>South Windsor</t>
  </si>
  <si>
    <t>Southington</t>
  </si>
  <si>
    <t>Stafford</t>
  </si>
  <si>
    <t>Suffield</t>
  </si>
  <si>
    <t>Vernon</t>
  </si>
  <si>
    <t>West Hartford</t>
  </si>
  <si>
    <t>Wethersfield</t>
  </si>
  <si>
    <t>Willington</t>
  </si>
  <si>
    <t>Windsor</t>
  </si>
  <si>
    <t>Windsor Locks</t>
  </si>
  <si>
    <t>Results for Hartford MSA</t>
  </si>
  <si>
    <t>Millennials</t>
  </si>
  <si>
    <t>Gen X</t>
  </si>
  <si>
    <t>Boomers</t>
  </si>
  <si>
    <t>Silent</t>
  </si>
  <si>
    <t>Greatest</t>
  </si>
  <si>
    <t>Metro filter</t>
  </si>
  <si>
    <t>Age filter</t>
  </si>
  <si>
    <t>year</t>
  </si>
  <si>
    <t>Metarea</t>
  </si>
  <si>
    <t>Age min</t>
  </si>
  <si>
    <t>Age max</t>
  </si>
  <si>
    <t xml:space="preserve">Source: </t>
  </si>
  <si>
    <t>IPUMS-CPS, University of Minnesota, www.ipums.org.; for Hartford MSA</t>
  </si>
  <si>
    <t>% of labor force for Hartford MSA</t>
  </si>
  <si>
    <t>Millennials - national</t>
  </si>
  <si>
    <t>Gen X - national</t>
  </si>
  <si>
    <t>Boomers - national</t>
  </si>
  <si>
    <t>Silent - national</t>
  </si>
  <si>
    <t>National results</t>
  </si>
  <si>
    <t>% of labor force for national results</t>
  </si>
  <si>
    <t>Population and inflows by opportunity level (for Census tracts)</t>
  </si>
  <si>
    <t>Opportunity Level</t>
  </si>
  <si>
    <t>Age 1 - 17 population</t>
  </si>
  <si>
    <t>Age 18 - 24 population</t>
  </si>
  <si>
    <t>Age 25 - 34 population</t>
  </si>
  <si>
    <t>Age 35 - 44 population</t>
  </si>
  <si>
    <t>Age 45 - 64 population</t>
  </si>
  <si>
    <t>Age 65+ population</t>
  </si>
  <si>
    <t>Very Low</t>
  </si>
  <si>
    <t>Low</t>
  </si>
  <si>
    <t>Moderate</t>
  </si>
  <si>
    <t>High</t>
  </si>
  <si>
    <t>Very High</t>
  </si>
  <si>
    <t>Inflow 1 - 17 years-old</t>
  </si>
  <si>
    <t>Inflow 18 - 24 years-old</t>
  </si>
  <si>
    <t>Inflow 25 - 34 years-old</t>
  </si>
  <si>
    <t>Inflow 35 - 44 years-old</t>
  </si>
  <si>
    <t>Inflow 45 - 64 years-old</t>
  </si>
  <si>
    <t>Inflow 65+ years-old</t>
  </si>
  <si>
    <t>Opportunity levels from:</t>
  </si>
  <si>
    <t>Source: Open Communities Alliance, Connecticut Fair Housing Center, Kirwan Institute (at Ohio State)</t>
  </si>
  <si>
    <t>More maps and details on the methodology can be found here: http://www.ctoca.org/introduction_to_opportunity_mapping</t>
  </si>
  <si>
    <t xml:space="preserve">Population by age from: </t>
  </si>
  <si>
    <t>ACS 2012 5-year estimates, table B01001</t>
  </si>
  <si>
    <t xml:space="preserve">Inflow by age from: </t>
  </si>
  <si>
    <t>ACS 2012 5-year estimates, table B07001</t>
  </si>
  <si>
    <t>Worst Large Metros</t>
  </si>
  <si>
    <t>Full metro name</t>
  </si>
  <si>
    <t>Short metro name</t>
  </si>
  <si>
    <t>Retention Rate (2- and 4-year institutions)</t>
  </si>
  <si>
    <t>4-year only</t>
  </si>
  <si>
    <t>Providence-Fall River-Warwick, RI-MA</t>
  </si>
  <si>
    <t>Providence, RI</t>
  </si>
  <si>
    <t>Hartford-West Hartford-East Hartford, CT</t>
  </si>
  <si>
    <t>Hartford, CT</t>
  </si>
  <si>
    <t>Austin-Round Rock-San Marcos, TX</t>
  </si>
  <si>
    <t>Austin, TX</t>
  </si>
  <si>
    <t>Rochester, NY</t>
  </si>
  <si>
    <t>Virginia Beach-Norfolk-Newport News, VA-NC</t>
  </si>
  <si>
    <t>Virginia Beach / Norfolk VA</t>
  </si>
  <si>
    <t>Salt Lake City, UT</t>
  </si>
  <si>
    <t>Buffalo-Niagara Falls, NY</t>
  </si>
  <si>
    <t>Buffalo, NY</t>
  </si>
  <si>
    <t>New Orleans-Metairie-Kenner, LA</t>
  </si>
  <si>
    <t>New Orleans, LA</t>
  </si>
  <si>
    <t>Pittsburgh, PA</t>
  </si>
  <si>
    <t>Type</t>
  </si>
  <si>
    <t>Name</t>
  </si>
  <si>
    <t>Latitude</t>
  </si>
  <si>
    <t>Longitude</t>
  </si>
  <si>
    <t>Degrees in 2013</t>
  </si>
  <si>
    <t>% retained in region</t>
  </si>
  <si>
    <t>Source: Brookings Institution</t>
  </si>
  <si>
    <t>PUBLIC COLLEGES/UNIVERSITIES</t>
  </si>
  <si>
    <t>University of Connecticut School of Law</t>
  </si>
  <si>
    <t>http://www.brookings.edu/~/media/research/files/reports/2015/04/29-college-value-add/bmpp_collegevalueadded.pdf</t>
  </si>
  <si>
    <t>University of Connecticut Hartford Campus</t>
  </si>
  <si>
    <t>PRIVATE COLLEGES/UNIVERSITIES</t>
  </si>
  <si>
    <t>Hartford Seminary</t>
  </si>
  <si>
    <t>Lincoln College of New England</t>
  </si>
  <si>
    <t>St. Thomas Seminary</t>
  </si>
  <si>
    <t>COMMUNITY &amp; TECHNICAL COLLEGES</t>
  </si>
  <si>
    <t>Middlesex Community College</t>
  </si>
  <si>
    <t>Capital Community College</t>
  </si>
  <si>
    <t>Gateway Community College</t>
  </si>
  <si>
    <t>New Haven</t>
  </si>
  <si>
    <t>Tunxis Community College</t>
  </si>
  <si>
    <t>Naugatuck Valley Community College</t>
  </si>
  <si>
    <t>Asnuntuck Community College</t>
  </si>
  <si>
    <t>Goodwin College</t>
  </si>
  <si>
    <t>Manchester Community College</t>
  </si>
  <si>
    <t>Holyoke Community College</t>
  </si>
  <si>
    <t>Springfield Technical Community College</t>
  </si>
  <si>
    <t>Southern Connecticut State University</t>
  </si>
  <si>
    <t>Albertus Magnus College</t>
  </si>
  <si>
    <t>Saint Joseph College</t>
  </si>
  <si>
    <t>Quinnipiac University</t>
  </si>
  <si>
    <t>Hamden</t>
  </si>
  <si>
    <t>University of New Haven</t>
  </si>
  <si>
    <t>Central Connecticut State University</t>
  </si>
  <si>
    <t>Post University</t>
  </si>
  <si>
    <t>Waterbury</t>
  </si>
  <si>
    <t>Bay Path College</t>
  </si>
  <si>
    <t>Yale University</t>
  </si>
  <si>
    <t>University of Hartford</t>
  </si>
  <si>
    <t>American International College</t>
  </si>
  <si>
    <t>Westfield State College</t>
  </si>
  <si>
    <t>University of Connecticut</t>
  </si>
  <si>
    <t>Charter Oak State College</t>
  </si>
  <si>
    <t>Western New England College</t>
  </si>
  <si>
    <t>Springfield College</t>
  </si>
  <si>
    <t>Trinity College</t>
  </si>
  <si>
    <t>University of Massachusetts Amherst</t>
  </si>
  <si>
    <t>Amherst, MA</t>
  </si>
  <si>
    <t>Hampshire College</t>
  </si>
  <si>
    <t>Mount Holyoke College</t>
  </si>
  <si>
    <t>Smith College</t>
  </si>
  <si>
    <t>Wesleyan University</t>
  </si>
  <si>
    <t>Middletown</t>
  </si>
  <si>
    <t>Amherst College</t>
  </si>
  <si>
    <t>Holy Apostles College and Seminary</t>
  </si>
  <si>
    <t>Paier College of Art Inc</t>
  </si>
  <si>
    <t>College of Our Lady of the Elms</t>
  </si>
  <si>
    <t>Greenfield Community College</t>
  </si>
  <si>
    <t>Rensselaer Hartford Graduate Center Inc</t>
  </si>
  <si>
    <t>Age</t>
  </si>
  <si>
    <t>Now live in a suburb where most people drive to most places</t>
  </si>
  <si>
    <t>Would like to someday live in a suburb where most people drive to most places</t>
  </si>
  <si>
    <t>Now live in a walkable area with shops and restaurants</t>
  </si>
  <si>
    <t>Would like to someday like in a walkable area with shops and restaurants</t>
  </si>
  <si>
    <t>Desire for amenities</t>
  </si>
  <si>
    <t>18 - 20</t>
  </si>
  <si>
    <t>Harris Poll of Connecticut residents, carried out in 2015</t>
  </si>
  <si>
    <t>21 - 34</t>
  </si>
  <si>
    <t>35 - 49</t>
  </si>
  <si>
    <t>Inflow</t>
  </si>
  <si>
    <t>Outflow</t>
  </si>
  <si>
    <t>Net</t>
  </si>
  <si>
    <t xml:space="preserve">Population data from: </t>
  </si>
  <si>
    <t>50 - 65</t>
  </si>
  <si>
    <t>1 to 4 years</t>
  </si>
  <si>
    <t>66+</t>
  </si>
  <si>
    <t>2014 American Community Survey 1-year estimates for Hartford + Tolland counties</t>
  </si>
  <si>
    <t>5 to 17 years</t>
  </si>
  <si>
    <t>18 - 19 years</t>
  </si>
  <si>
    <t xml:space="preserve">IRS migration data from: </t>
  </si>
  <si>
    <t>20 - 24 years</t>
  </si>
  <si>
    <t>https://www.irs.gov/uac/soi-tax-stats-migration-data</t>
  </si>
  <si>
    <t>25 to 29 yars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</si>
  <si>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</si>
  <si>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</si>
  <si>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</si>
  <si>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</si>
  <si>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</si>
  <si>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</si>
  <si>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</si>
  <si>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</si>
  <si>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</si>
  <si>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years and over</t>
  </si>
  <si>
    <t>1 to 17 years</t>
  </si>
  <si>
    <t>18 to 24 years</t>
  </si>
  <si>
    <t>25 to 34 years</t>
  </si>
  <si>
    <t>35 to 44 years</t>
  </si>
  <si>
    <t>45 to 64 years</t>
  </si>
  <si>
    <t>Age 65+</t>
  </si>
  <si>
    <t>Educational attainment</t>
  </si>
  <si>
    <t>Less than HS graduate</t>
  </si>
  <si>
    <t>HS graduate (includes GED)</t>
  </si>
  <si>
    <t>Some college or associate's</t>
  </si>
  <si>
    <t>Bachelor's</t>
  </si>
  <si>
    <t>Graduate or professional degree</t>
  </si>
  <si>
    <t xml:space="preserve">IRS migration data: </t>
  </si>
  <si>
    <t>Destination State</t>
  </si>
  <si>
    <t>Destination County</t>
  </si>
  <si>
    <t>Origin State</t>
  </si>
  <si>
    <t>Origin County</t>
  </si>
  <si>
    <t>State</t>
  </si>
  <si>
    <t>Returns</t>
  </si>
  <si>
    <t>Exemptions</t>
  </si>
  <si>
    <t>AGI</t>
  </si>
  <si>
    <t>AGI per return</t>
  </si>
  <si>
    <t>Group</t>
  </si>
  <si>
    <t>Table</t>
  </si>
  <si>
    <t>Inflation adjustment</t>
  </si>
  <si>
    <t>Net, adjusted for inflation</t>
  </si>
  <si>
    <t>2013-14</t>
  </si>
  <si>
    <t>inflow</t>
  </si>
  <si>
    <t>CT</t>
  </si>
  <si>
    <t>Hartford County Total Migration-US and Foreign</t>
  </si>
  <si>
    <t>US and Foreign</t>
  </si>
  <si>
    <t>1995-96</t>
  </si>
  <si>
    <t>Hartford County Total Migration-US</t>
  </si>
  <si>
    <t>US</t>
  </si>
  <si>
    <t>Hartford County Total Migration-Same State</t>
  </si>
  <si>
    <t>Place</t>
  </si>
  <si>
    <t>Same State</t>
  </si>
  <si>
    <t>Response</t>
  </si>
  <si>
    <t>Total</t>
  </si>
  <si>
    <t>&lt;$30K</t>
  </si>
  <si>
    <t>$30 - 75K</t>
  </si>
  <si>
    <t>$75K</t>
  </si>
  <si>
    <t>Hartford County Total Migration-Different State</t>
  </si>
  <si>
    <t>Different State</t>
  </si>
  <si>
    <t>Less than 15 minutes</t>
  </si>
  <si>
    <t>15 to 29 minutes</t>
  </si>
  <si>
    <t>30 to 59 minutes</t>
  </si>
  <si>
    <t>60 to 89 minutes</t>
  </si>
  <si>
    <t>90 minutes or more</t>
  </si>
  <si>
    <t>Hartford County Total Migration-Foreign</t>
  </si>
  <si>
    <t>Refused</t>
  </si>
  <si>
    <t>Foreign</t>
  </si>
  <si>
    <t>Inner ring</t>
  </si>
  <si>
    <t>Hartford County Non-migrants</t>
  </si>
  <si>
    <t>Non-migrants</t>
  </si>
  <si>
    <t>2012-13</t>
  </si>
  <si>
    <t>Outer ring</t>
  </si>
  <si>
    <t>CRCOG region</t>
  </si>
  <si>
    <t>New Haven County</t>
  </si>
  <si>
    <t>Commutes more than 1/2 hour</t>
  </si>
  <si>
    <t>Tolland County</t>
  </si>
  <si>
    <t>Middlesex County</t>
  </si>
  <si>
    <t>Weighted overall suburban results</t>
  </si>
  <si>
    <t>Suburbs</t>
  </si>
  <si>
    <t>Litchfield County</t>
  </si>
  <si>
    <t>MA</t>
  </si>
  <si>
    <t>Hampden County</t>
  </si>
  <si>
    <t>Fairfield County</t>
  </si>
  <si>
    <t>New London County</t>
  </si>
  <si>
    <t>Windham County</t>
  </si>
  <si>
    <t>Respondents</t>
  </si>
  <si>
    <t>NY</t>
  </si>
  <si>
    <t>New York County</t>
  </si>
  <si>
    <t>Kings County</t>
  </si>
  <si>
    <t>Queens County</t>
  </si>
  <si>
    <t>Suffolk County</t>
  </si>
  <si>
    <t>Bronx County</t>
  </si>
  <si>
    <t>Worcester County</t>
  </si>
  <si>
    <t>FL</t>
  </si>
  <si>
    <t>Palm Beach County</t>
  </si>
  <si>
    <t>CA</t>
  </si>
  <si>
    <t>Los Angeles County</t>
  </si>
  <si>
    <t>FR</t>
  </si>
  <si>
    <t>Foreign - Overseas</t>
  </si>
  <si>
    <t>Hampshire County</t>
  </si>
  <si>
    <t>Broward County</t>
  </si>
  <si>
    <t>RI</t>
  </si>
  <si>
    <t>Providence County</t>
  </si>
  <si>
    <t>IL</t>
  </si>
  <si>
    <t>Cook County</t>
  </si>
  <si>
    <t>Westchester County</t>
  </si>
  <si>
    <t>AZ</t>
  </si>
  <si>
    <t>Maricopa County</t>
  </si>
  <si>
    <t>Norfolk County</t>
  </si>
  <si>
    <t>Nassau County</t>
  </si>
  <si>
    <t>PA</t>
  </si>
  <si>
    <t>Philadelphia County</t>
  </si>
  <si>
    <t>Miami-Dade County</t>
  </si>
  <si>
    <t>Essex County</t>
  </si>
  <si>
    <t>San Diego County</t>
  </si>
  <si>
    <t>Orange County</t>
  </si>
  <si>
    <t>Hillsborough County</t>
  </si>
  <si>
    <t>Percent change in employment for metropolitan areas with a Census 2010 population of 1 million or more, not seasonally adjusted, March 1991–March 2016</t>
  </si>
  <si>
    <t>TX</t>
  </si>
  <si>
    <t>Harris County</t>
  </si>
  <si>
    <t>Travis County</t>
  </si>
  <si>
    <t>Metropolitan area</t>
  </si>
  <si>
    <t>25 year(p)</t>
  </si>
  <si>
    <t>Barnstable County</t>
  </si>
  <si>
    <t>NJ</t>
  </si>
  <si>
    <t>10 year(p)</t>
  </si>
  <si>
    <t>Bergen County</t>
  </si>
  <si>
    <t>5 year(p)</t>
  </si>
  <si>
    <t>1 year(p)</t>
  </si>
  <si>
    <t>Hudson County</t>
  </si>
  <si>
    <t>Source: Bureau of Labor Statistics, Current Employment Series</t>
  </si>
  <si>
    <t>Austin-Round Rock, TX</t>
  </si>
  <si>
    <t>VA</t>
  </si>
  <si>
    <t>Fairfax County</t>
  </si>
  <si>
    <t>http://www.bls.gov/opub/ted/2016/employment-increased-for-all-large-metropolitan-areas-over-the-last-25-years.htm</t>
  </si>
  <si>
    <t>Las Vegas-Henderson-Paradise, NV</t>
  </si>
  <si>
    <t>DC</t>
  </si>
  <si>
    <t>District of Columbia</t>
  </si>
  <si>
    <t>NC</t>
  </si>
  <si>
    <t>Mecklenburg County</t>
  </si>
  <si>
    <t>Orlando-Kissimmee-Sanford, FL</t>
  </si>
  <si>
    <t>Lee County</t>
  </si>
  <si>
    <t>Raleigh, NC</t>
  </si>
  <si>
    <t>GA</t>
  </si>
  <si>
    <t>Fulton County</t>
  </si>
  <si>
    <t>Phoenix-Mesa-Scottsdale, AZ</t>
  </si>
  <si>
    <t>Riverside-San Bernardino-Ontario, CA</t>
  </si>
  <si>
    <t>Washington County</t>
  </si>
  <si>
    <t>San Antonio-New Braunfels, TX</t>
  </si>
  <si>
    <t>Dallas-Fort Worth-Arlington, TX</t>
  </si>
  <si>
    <t>Bristol County</t>
  </si>
  <si>
    <t>Nashville-Davidson--Murfreesboro--Franklin, TN</t>
  </si>
  <si>
    <t>Charlotte-Concord-Gastonia, NC-SC</t>
  </si>
  <si>
    <t>Wake County</t>
  </si>
  <si>
    <t>Houston-The Woodlands-Sugar Land, TX</t>
  </si>
  <si>
    <t>Denver-Aurora-Lakewood, CO</t>
  </si>
  <si>
    <t>Pinellas County</t>
  </si>
  <si>
    <t>Atlanta-Sandy Springs-Roswell, GA</t>
  </si>
  <si>
    <t>Jacksonville, FL</t>
  </si>
  <si>
    <t>MN</t>
  </si>
  <si>
    <t>Hennepin County</t>
  </si>
  <si>
    <t>Portland-Vancouver-Hillsboro, OR-WA</t>
  </si>
  <si>
    <t>Miami-Fort Lauderdale-West Palm Beach, FL</t>
  </si>
  <si>
    <t>Monroe County</t>
  </si>
  <si>
    <t>Tampa-St. Petersburg-Clearwater, FL</t>
  </si>
  <si>
    <t>DeKalb County</t>
  </si>
  <si>
    <t>Seattle-Tacoma-Bellevue, WA</t>
  </si>
  <si>
    <t>Sacramento--Roseville--Arden-Arcade, CA</t>
  </si>
  <si>
    <t>NH</t>
  </si>
  <si>
    <t>Washington-Arlington-Alexandria, DC-VA-MD-WV</t>
  </si>
  <si>
    <t>Dallas County</t>
  </si>
  <si>
    <t>Oklahoma City, OK</t>
  </si>
  <si>
    <t>San Diego-Carlsbad, CA</t>
  </si>
  <si>
    <t>St. Lucie County</t>
  </si>
  <si>
    <t>Columbus, OH</t>
  </si>
  <si>
    <t>Indianapolis-Carmel-Anderson, IN</t>
  </si>
  <si>
    <t>Foreign - APO/FPO ZIPs</t>
  </si>
  <si>
    <t>Richmond, VA</t>
  </si>
  <si>
    <t>Minneapolis-St. Paul-Bloomington, MN-WI</t>
  </si>
  <si>
    <t>Louisville/Jefferson County, KY-IN</t>
  </si>
  <si>
    <t>Memphis, TN-MS-AR</t>
  </si>
  <si>
    <t>MD</t>
  </si>
  <si>
    <t>Montgomery County</t>
  </si>
  <si>
    <t>San Jose-Sunnyvale-Santa Clara, CA</t>
  </si>
  <si>
    <t>Berkshire County</t>
  </si>
  <si>
    <t>Kansas City, MO-KS</t>
  </si>
  <si>
    <t>Baltimore-Columbia-Towson, MD</t>
  </si>
  <si>
    <t>Morris County</t>
  </si>
  <si>
    <t>San Francisco-Oakland-Hayward, CA</t>
  </si>
  <si>
    <t>OH</t>
  </si>
  <si>
    <t>Cuyahoga County</t>
  </si>
  <si>
    <t>Cincinnati, OH-KY-IN</t>
  </si>
  <si>
    <t>Boston-Cambridge-Nashua, MA-NH NECTA</t>
  </si>
  <si>
    <t>Franklin County</t>
  </si>
  <si>
    <t>New York-Newark-Jersey City, NY-NJ-PA</t>
  </si>
  <si>
    <t>Birmingham-Hoover, AL</t>
  </si>
  <si>
    <t>VT</t>
  </si>
  <si>
    <t>Philadelphia-Camden-Wilmington, PA-NJ-DE-MD</t>
  </si>
  <si>
    <t>Chittenden County</t>
  </si>
  <si>
    <t>St. Louis, MO-IL(1)</t>
  </si>
  <si>
    <t>Chicago-Naperville-Elgin, IL-IN-WI</t>
  </si>
  <si>
    <t>Volusia County</t>
  </si>
  <si>
    <t>Providence-Warwick, RI-MA NECTA</t>
  </si>
  <si>
    <t>Allegheny County</t>
  </si>
  <si>
    <t>Los Angeles-Long Beach-Anaheim, CA</t>
  </si>
  <si>
    <t>Milwaukee-Waukesha-West Allis, WI</t>
  </si>
  <si>
    <t>Bexar County</t>
  </si>
  <si>
    <t>MI</t>
  </si>
  <si>
    <t>Oakland County</t>
  </si>
  <si>
    <t>Detroit-Warren-Dearborn, MI</t>
  </si>
  <si>
    <t>Passaic County</t>
  </si>
  <si>
    <t>New Orleans-Metairie, LA</t>
  </si>
  <si>
    <t>Buffalo-Cheektowaga-Niagara Falls, NY</t>
  </si>
  <si>
    <t>Cleveland-Elyria, OH</t>
  </si>
  <si>
    <t>Kent County</t>
  </si>
  <si>
    <t>Hartford-West Hartford-East Hartford, CT NECTA</t>
  </si>
  <si>
    <t>Year</t>
  </si>
  <si>
    <t>Core</t>
  </si>
  <si>
    <t>Duval County</t>
  </si>
  <si>
    <t>Macro</t>
  </si>
  <si>
    <t># of jobs (000s)</t>
  </si>
  <si>
    <t>Source: YourEconomy.org</t>
  </si>
  <si>
    <t>Gwinnett County</t>
  </si>
  <si>
    <t>Plymouth County</t>
  </si>
  <si>
    <t>Albany County</t>
  </si>
  <si>
    <t>Dutchess County</t>
  </si>
  <si>
    <t>Foreign - Puerto Rico</t>
  </si>
  <si>
    <t>Core = small and locally-owned businesses and non-commercial / non-profit employers</t>
  </si>
  <si>
    <t>Macro = larger employers and non-resident firms (headquarters outside metro region)</t>
  </si>
  <si>
    <t>Santa Clara County</t>
  </si>
  <si>
    <t>Data for Hartford-East Hartford-West Hartford metro area (CBSA)</t>
  </si>
  <si>
    <t>Brevard County</t>
  </si>
  <si>
    <t>Pasco County</t>
  </si>
  <si>
    <t>Sarasota County</t>
  </si>
  <si>
    <t>Rockingham County</t>
  </si>
  <si>
    <t>DE</t>
  </si>
  <si>
    <t>New Castle County</t>
  </si>
  <si>
    <t>Change</t>
  </si>
  <si>
    <t>Ranking</t>
  </si>
  <si>
    <t>323 / 364</t>
  </si>
  <si>
    <t>ME</t>
  </si>
  <si>
    <t>44 / 264</t>
  </si>
  <si>
    <t>Cumberland County</t>
  </si>
  <si>
    <t>% Change</t>
  </si>
  <si>
    <t>Erie County</t>
  </si>
  <si>
    <t>Chester County</t>
  </si>
  <si>
    <t>Henrico County</t>
  </si>
  <si>
    <t>Collier County</t>
  </si>
  <si>
    <t>Manatee County</t>
  </si>
  <si>
    <t>York County</t>
  </si>
  <si>
    <t>Merrimack County</t>
  </si>
  <si>
    <t>Onondaga County</t>
  </si>
  <si>
    <t>WA</t>
  </si>
  <si>
    <t>King County</t>
  </si>
  <si>
    <t>San Francisco County</t>
  </si>
  <si>
    <t>Cobb County</t>
  </si>
  <si>
    <t>Baltimore County</t>
  </si>
  <si>
    <t>Prince George's County</t>
  </si>
  <si>
    <t>NV</t>
  </si>
  <si>
    <t>Clark County</t>
  </si>
  <si>
    <t>Union County</t>
  </si>
  <si>
    <t>Delaware County</t>
  </si>
  <si>
    <t>DS</t>
  </si>
  <si>
    <t>Other flows - Different State</t>
  </si>
  <si>
    <t>Other flows - Northeast</t>
  </si>
  <si>
    <t>Other flows - Midwest</t>
  </si>
  <si>
    <t>Other flows - South</t>
  </si>
  <si>
    <t>Other flows - West</t>
  </si>
  <si>
    <t>Tolland County Total Migration-US and Foreign</t>
  </si>
  <si>
    <t>Tolland County Total Migration-US</t>
  </si>
  <si>
    <t>SOC Code</t>
  </si>
  <si>
    <t>Tolland County Total Migration-Same State</t>
  </si>
  <si>
    <t>Tolland County Total Migration-Different State</t>
  </si>
  <si>
    <t>SOC Title</t>
  </si>
  <si>
    <t>SOC Level</t>
  </si>
  <si>
    <t>Est_2012</t>
  </si>
  <si>
    <t>Proj_2022</t>
  </si>
  <si>
    <t>AnnOpenGrowth</t>
  </si>
  <si>
    <t>AnnOpenTotal</t>
  </si>
  <si>
    <t>Tolland County Total Migration-Foreign</t>
  </si>
  <si>
    <t>Education Required</t>
  </si>
  <si>
    <t>Annual Wage</t>
  </si>
  <si>
    <t>Hourly Wage</t>
  </si>
  <si>
    <t>Experience</t>
  </si>
  <si>
    <t>Training</t>
  </si>
  <si>
    <t>Skill level</t>
  </si>
  <si>
    <t>ALICE Wage level</t>
  </si>
  <si>
    <t>Tolland County Non-migrants</t>
  </si>
  <si>
    <t>Source: Connecticut Department of Labor, 2012 - 2022 job projections</t>
  </si>
  <si>
    <t>Hartford County</t>
  </si>
  <si>
    <t>00-0000</t>
  </si>
  <si>
    <t>Total, All Occupations</t>
  </si>
  <si>
    <t>NA</t>
  </si>
  <si>
    <t>Middle</t>
  </si>
  <si>
    <t>http://www1.ctdol.state.ct.us/lmi/projections.asp</t>
  </si>
  <si>
    <t>Management Occupations</t>
  </si>
  <si>
    <t>11-1000</t>
  </si>
  <si>
    <t>Top Executives</t>
  </si>
  <si>
    <t>Advertising, Marketing, Promotions, Public Relations, and Sales Managers</t>
  </si>
  <si>
    <t>ALICE Wage</t>
  </si>
  <si>
    <t>Job openings 2016 - 2022</t>
  </si>
  <si>
    <t>Operations Specialties Managers</t>
  </si>
  <si>
    <t>Low skills</t>
  </si>
  <si>
    <t>Foreign - Other flows</t>
  </si>
  <si>
    <t>outflow</t>
  </si>
  <si>
    <t>Other Management Occupations</t>
  </si>
  <si>
    <t>13-0000</t>
  </si>
  <si>
    <t>Business and Financial Operations Occupations</t>
  </si>
  <si>
    <t>13-1000</t>
  </si>
  <si>
    <t>Business Operations Specialists</t>
  </si>
  <si>
    <t>Middle skills</t>
  </si>
  <si>
    <t>13-2000</t>
  </si>
  <si>
    <t>Financial Specialists</t>
  </si>
  <si>
    <t>15-0000</t>
  </si>
  <si>
    <t>Computer and Mathematical Occupations</t>
  </si>
  <si>
    <t>15-1100</t>
  </si>
  <si>
    <t>Computer Occupations</t>
  </si>
  <si>
    <t>High skills</t>
  </si>
  <si>
    <t>15-2000</t>
  </si>
  <si>
    <t>Mathematical Science Occupations</t>
  </si>
  <si>
    <t>17-0000</t>
  </si>
  <si>
    <t>Architecture and Engineering Occupations</t>
  </si>
  <si>
    <t>17-1000</t>
  </si>
  <si>
    <t>Architects, Surveyors, and Cartographers</t>
  </si>
  <si>
    <t>17-2000</t>
  </si>
  <si>
    <t>Engineers</t>
  </si>
  <si>
    <t>Job openings is 7x annual openings (for period 2016 - 2022)</t>
  </si>
  <si>
    <t>17-3000</t>
  </si>
  <si>
    <t>Drafters, Engineering Technicians, and Mapping Technicians</t>
  </si>
  <si>
    <t>Middle skills definition based on Department of Labor 'Occupations in Demand' definition at: http://www1.ctdol.state.ct.us/lmi/hotnot.asp</t>
  </si>
  <si>
    <t>19-0000</t>
  </si>
  <si>
    <t>Life, Physical, and Social Science Occupations</t>
  </si>
  <si>
    <t>Nursing is further re-classified as a high skills occupation</t>
  </si>
  <si>
    <t>19-1000</t>
  </si>
  <si>
    <t>Life Scientists</t>
  </si>
  <si>
    <t>19-2000</t>
  </si>
  <si>
    <t>Physical Scientists</t>
  </si>
  <si>
    <t>19-3000</t>
  </si>
  <si>
    <t>Social Scientists and Related Workers</t>
  </si>
  <si>
    <t>19-4000</t>
  </si>
  <si>
    <t>Life, Physical, and Social Science Technicians</t>
  </si>
  <si>
    <t>21-0000</t>
  </si>
  <si>
    <t>Community and Social Service Occupations</t>
  </si>
  <si>
    <t>21-1000</t>
  </si>
  <si>
    <t>Counselors, Social Workers, and Other Community and Social Service Specialists</t>
  </si>
  <si>
    <t>21-2000</t>
  </si>
  <si>
    <t>Religious Workers</t>
  </si>
  <si>
    <t>23-0000</t>
  </si>
  <si>
    <t>Legal Occupations</t>
  </si>
  <si>
    <t>23-1000</t>
  </si>
  <si>
    <t>Lawyers, Judges, and Related Workers</t>
  </si>
  <si>
    <t>23-2000</t>
  </si>
  <si>
    <t>Legal Support Workers</t>
  </si>
  <si>
    <t>25-0000</t>
  </si>
  <si>
    <t>Education, Training, and Library Occupations</t>
  </si>
  <si>
    <t>25-1000</t>
  </si>
  <si>
    <t>Postsecondary Teachers</t>
  </si>
  <si>
    <t>25-2000</t>
  </si>
  <si>
    <t>Preschool, Primary, Secondary, and Special Education School Teachers</t>
  </si>
  <si>
    <t>25-3000</t>
  </si>
  <si>
    <t>Other Teachers and Instructors</t>
  </si>
  <si>
    <t>25-4000</t>
  </si>
  <si>
    <t>Librarians, Curators, and Archivists</t>
  </si>
  <si>
    <t>25-9000</t>
  </si>
  <si>
    <t>Other Education, Training, and Library Occupations</t>
  </si>
  <si>
    <t>27-0000</t>
  </si>
  <si>
    <t>Arts, Design, Entertainment, Sports, and Media Occupations</t>
  </si>
  <si>
    <t>27-1000</t>
  </si>
  <si>
    <t>Art and Design Workers</t>
  </si>
  <si>
    <t>27-2000</t>
  </si>
  <si>
    <t>Entertainers and Performers, Sports and Related Workers</t>
  </si>
  <si>
    <t>27-3000</t>
  </si>
  <si>
    <t>Media and Communication Workers</t>
  </si>
  <si>
    <t>SC</t>
  </si>
  <si>
    <t>Horry County</t>
  </si>
  <si>
    <t>27-4000</t>
  </si>
  <si>
    <t>Media and Communication Equipment Workers</t>
  </si>
  <si>
    <t>29-0000</t>
  </si>
  <si>
    <t>Healthcare Practitioners and Technical Occupations</t>
  </si>
  <si>
    <t>29-1000</t>
  </si>
  <si>
    <t>Health Diagnosing and Treating Practitioners</t>
  </si>
  <si>
    <t>Osceola County</t>
  </si>
  <si>
    <t>29-2000</t>
  </si>
  <si>
    <t>Health Technologists and Technicians</t>
  </si>
  <si>
    <t>29-9000</t>
  </si>
  <si>
    <t>Other Healthcare Practitioners and Technical Occupations</t>
  </si>
  <si>
    <t>31-0000</t>
  </si>
  <si>
    <t>Healthcare Support Occupations</t>
  </si>
  <si>
    <t>31-1000</t>
  </si>
  <si>
    <t>Nursing, Psychiatric, and Home Health Aides</t>
  </si>
  <si>
    <t>31-2000</t>
  </si>
  <si>
    <t>Occupational Therapy and Physical Therapist Assistants and Aides</t>
  </si>
  <si>
    <t>31-9000</t>
  </si>
  <si>
    <t>Other Healthcare Support Occupations</t>
  </si>
  <si>
    <t>33-0000</t>
  </si>
  <si>
    <t>Protective Service Occupations</t>
  </si>
  <si>
    <t>33-1000</t>
  </si>
  <si>
    <t>Supervisors of Protective Service Workers</t>
  </si>
  <si>
    <t>33-2000</t>
  </si>
  <si>
    <t>Fire Fighting and Prevention Workers</t>
  </si>
  <si>
    <t>33-3000</t>
  </si>
  <si>
    <t>Law Enforcement Workers</t>
  </si>
  <si>
    <t>33-9000</t>
  </si>
  <si>
    <t>Other Protective Service Workers</t>
  </si>
  <si>
    <t>35-0000</t>
  </si>
  <si>
    <t>Food Preparation and Serving Related Occupations</t>
  </si>
  <si>
    <t>35-1000</t>
  </si>
  <si>
    <t>Supervisors of Food Preparation and Serving Workers</t>
  </si>
  <si>
    <t>35-2000</t>
  </si>
  <si>
    <t>Cooks and Food Preparation Workers</t>
  </si>
  <si>
    <t>35-3000</t>
  </si>
  <si>
    <t>Food and Beverage Serving Workers</t>
  </si>
  <si>
    <t>35-9000</t>
  </si>
  <si>
    <t>Other Food Preparation and Serving Related Workers</t>
  </si>
  <si>
    <t>37-0000</t>
  </si>
  <si>
    <t>Building and Grounds Cleaning and Maintenance Occupations</t>
  </si>
  <si>
    <t>37-1000</t>
  </si>
  <si>
    <t>Supervisors of Building and Grounds Cleaning and Maintenance Workers</t>
  </si>
  <si>
    <t>37-2000</t>
  </si>
  <si>
    <t>Building Cleaning and Pest Control Workers</t>
  </si>
  <si>
    <t>37-3000</t>
  </si>
  <si>
    <t>Grounds Maintenance Workers</t>
  </si>
  <si>
    <t>39-0000</t>
  </si>
  <si>
    <t>Personal Care and Service Occupations</t>
  </si>
  <si>
    <t>39-1000</t>
  </si>
  <si>
    <t>Supervisors of Personal Care and Service Workers</t>
  </si>
  <si>
    <t>39-2000</t>
  </si>
  <si>
    <t>Animal Care and Service Workers</t>
  </si>
  <si>
    <t>39-3000</t>
  </si>
  <si>
    <t>Entertainment Attendants and Related Workers</t>
  </si>
  <si>
    <t>39-4000</t>
  </si>
  <si>
    <t>Funeral Service Workers</t>
  </si>
  <si>
    <t>39-5000</t>
  </si>
  <si>
    <t>Personal Appearance Workers</t>
  </si>
  <si>
    <t>39-6000</t>
  </si>
  <si>
    <t>Polk County</t>
  </si>
  <si>
    <t>Baggage Porters, Bellhops, and Concierges</t>
  </si>
  <si>
    <t>39-7000</t>
  </si>
  <si>
    <t>Tour and Travel Guides</t>
  </si>
  <si>
    <t>39-9000</t>
  </si>
  <si>
    <t>Other Personal Care and Service Workers</t>
  </si>
  <si>
    <t>41-0000</t>
  </si>
  <si>
    <t>Sales and Related Occupations</t>
  </si>
  <si>
    <t>41-1000</t>
  </si>
  <si>
    <t>Supervisors of Sales Workers</t>
  </si>
  <si>
    <t>41-2000</t>
  </si>
  <si>
    <t>Alameda County</t>
  </si>
  <si>
    <t>Retail Sales Workers</t>
  </si>
  <si>
    <t>41-3000</t>
  </si>
  <si>
    <t>Sales Representatives, Services</t>
  </si>
  <si>
    <t>41-4000</t>
  </si>
  <si>
    <t>Sales Representatives, Wholesale and Manufacturing</t>
  </si>
  <si>
    <t>41-9000</t>
  </si>
  <si>
    <t>Other Sales and Related Workers</t>
  </si>
  <si>
    <t>43-0000</t>
  </si>
  <si>
    <t>Office and Administrative Support Occupations</t>
  </si>
  <si>
    <t>43-1000</t>
  </si>
  <si>
    <t>Supervisors of Office and Administrative Support Workers</t>
  </si>
  <si>
    <t>43-2000</t>
  </si>
  <si>
    <t>Communications Equipment Operators</t>
  </si>
  <si>
    <t>Charlotte County</t>
  </si>
  <si>
    <t>43-3000</t>
  </si>
  <si>
    <t>Financial Clerks</t>
  </si>
  <si>
    <t>43-4000</t>
  </si>
  <si>
    <t>Information and Record Clerks</t>
  </si>
  <si>
    <t>43-5000</t>
  </si>
  <si>
    <t>Material Recording, Scheduling, Dispatching, and Distributing Workers</t>
  </si>
  <si>
    <t>43-6000</t>
  </si>
  <si>
    <t>Secretaries and Administrative Assistants</t>
  </si>
  <si>
    <t>43-9000</t>
  </si>
  <si>
    <t>Other Office and Administrative Support Workers</t>
  </si>
  <si>
    <t>45-0000</t>
  </si>
  <si>
    <t>Farming, Fishing, and Forestry Occupations</t>
  </si>
  <si>
    <t>45-1000</t>
  </si>
  <si>
    <t>Supervisors of Farming, Fishing, and Forestry Workers</t>
  </si>
  <si>
    <t>45-2000</t>
  </si>
  <si>
    <t>Agricultural Workers</t>
  </si>
  <si>
    <t>47-0000</t>
  </si>
  <si>
    <t>Construction and Extraction Occupations</t>
  </si>
  <si>
    <t>47-1000</t>
  </si>
  <si>
    <t>Supervisors of Construction and Extraction Workers</t>
  </si>
  <si>
    <t>Charleston County</t>
  </si>
  <si>
    <t>47-2000</t>
  </si>
  <si>
    <t>Construction Trades Workers</t>
  </si>
  <si>
    <t>47-3000</t>
  </si>
  <si>
    <t>Helpers, Construction Trades</t>
  </si>
  <si>
    <t>47-4000</t>
  </si>
  <si>
    <t>Other Construction and Related Workers</t>
  </si>
  <si>
    <t>CO</t>
  </si>
  <si>
    <t>Denver County</t>
  </si>
  <si>
    <t>47-5000</t>
  </si>
  <si>
    <t>Extraction Workers</t>
  </si>
  <si>
    <t>49-0000</t>
  </si>
  <si>
    <t>Installation, Maintenance, and Repair Occupations</t>
  </si>
  <si>
    <t>49-1000</t>
  </si>
  <si>
    <t>Supervisors of Installation, Maintenance, and Repair Workers</t>
  </si>
  <si>
    <t>49-2000</t>
  </si>
  <si>
    <t>Electrical and Electronic Equipment Mechanics, Installers, and Repairers</t>
  </si>
  <si>
    <t>49-3000</t>
  </si>
  <si>
    <t>Vehicle and Mobile Equipment Mechanics, Installers, and Repairers</t>
  </si>
  <si>
    <t>49-9000</t>
  </si>
  <si>
    <t>Other Installation, Maintenance, and Repair Occupations</t>
  </si>
  <si>
    <t>51-0000</t>
  </si>
  <si>
    <t>Production Occupations</t>
  </si>
  <si>
    <t>51-1000</t>
  </si>
  <si>
    <t>Supervisors of Production Workers</t>
  </si>
  <si>
    <t>51-2000</t>
  </si>
  <si>
    <t>Assemblers and Fabricators</t>
  </si>
  <si>
    <t>51-3000</t>
  </si>
  <si>
    <t>Collin County</t>
  </si>
  <si>
    <t>Food Processing Workers</t>
  </si>
  <si>
    <t>51-4000</t>
  </si>
  <si>
    <t>Metal Workers and Plastic Workers</t>
  </si>
  <si>
    <t>Tarrant County</t>
  </si>
  <si>
    <t>51-5100</t>
  </si>
  <si>
    <t>Printing Workers</t>
  </si>
  <si>
    <t>51-6000</t>
  </si>
  <si>
    <t>Textile, Apparel, and Furnishings Workers</t>
  </si>
  <si>
    <t>51-7000</t>
  </si>
  <si>
    <t>Woodworkers</t>
  </si>
  <si>
    <t>51-8000</t>
  </si>
  <si>
    <t>Plant and System Operators</t>
  </si>
  <si>
    <t>Arlington County</t>
  </si>
  <si>
    <t>51-9000</t>
  </si>
  <si>
    <t>Other Production Occupations</t>
  </si>
  <si>
    <t>53-0000</t>
  </si>
  <si>
    <t>Transportation and Material Moving Occupations</t>
  </si>
  <si>
    <t>53-1000</t>
  </si>
  <si>
    <t>Supervisors of Transportation and Material Moving Workers</t>
  </si>
  <si>
    <t>53-2000</t>
  </si>
  <si>
    <t>Air Transportation Workers</t>
  </si>
  <si>
    <t>Baltimore city</t>
  </si>
  <si>
    <t>53-3000</t>
  </si>
  <si>
    <t>Motor Vehicle Operators</t>
  </si>
  <si>
    <t>53-6000</t>
  </si>
  <si>
    <t>Other Transportation Workers</t>
  </si>
  <si>
    <t>Martin County</t>
  </si>
  <si>
    <t>53-7000</t>
  </si>
  <si>
    <t>Material Moving Workers</t>
  </si>
  <si>
    <t>29-1141</t>
  </si>
  <si>
    <t>Registered Nurses</t>
  </si>
  <si>
    <t>Associate's degree</t>
  </si>
  <si>
    <t>None</t>
  </si>
  <si>
    <t>23-2011</t>
  </si>
  <si>
    <t>Paralegals and Legal Assistants</t>
  </si>
  <si>
    <t>29-2021</t>
  </si>
  <si>
    <t>Dental Hygienists</t>
  </si>
  <si>
    <t>25-2011</t>
  </si>
  <si>
    <t>Preschool Teachers, Except Special Education</t>
  </si>
  <si>
    <t>Lake County</t>
  </si>
  <si>
    <t>29-2056</t>
  </si>
  <si>
    <t>Veterinary Technologists and Technicians</t>
  </si>
  <si>
    <t>Indian River County</t>
  </si>
  <si>
    <t>29-2034</t>
  </si>
  <si>
    <t>Radiologic Technologists</t>
  </si>
  <si>
    <t>29-2012</t>
  </si>
  <si>
    <t>Medical and Clinical Laboratory Technicians</t>
  </si>
  <si>
    <t>Durham County</t>
  </si>
  <si>
    <t>15-1134</t>
  </si>
  <si>
    <t>Web Developers</t>
  </si>
  <si>
    <t>29-1126</t>
  </si>
  <si>
    <t>Respiratory Therapists</t>
  </si>
  <si>
    <t>Newport County</t>
  </si>
  <si>
    <t>29-2032</t>
  </si>
  <si>
    <t>Diagnostic Medical Sonographers</t>
  </si>
  <si>
    <t>Seminole County</t>
  </si>
  <si>
    <t>31-2011</t>
  </si>
  <si>
    <t>Occupational Therapy Assistants</t>
  </si>
  <si>
    <t>19-4091</t>
  </si>
  <si>
    <t>Environmental Science and Protection Technicians, Including Health</t>
  </si>
  <si>
    <t>27-4012</t>
  </si>
  <si>
    <t>Broadcast Technicians</t>
  </si>
  <si>
    <t>Short-term on-the-job training</t>
  </si>
  <si>
    <t>31-2021</t>
  </si>
  <si>
    <t>Physical Therapist Assistants</t>
  </si>
  <si>
    <t>Sumter County</t>
  </si>
  <si>
    <t>15-1152</t>
  </si>
  <si>
    <t>Computer Network Support Specialists</t>
  </si>
  <si>
    <t>HI</t>
  </si>
  <si>
    <t>Honolulu County</t>
  </si>
  <si>
    <t>19-4099</t>
  </si>
  <si>
    <t>Life, Physical, and Social Science Technicians, All Other</t>
  </si>
  <si>
    <t>19-4031</t>
  </si>
  <si>
    <t>Pima County</t>
  </si>
  <si>
    <t>Chemical Technicians</t>
  </si>
  <si>
    <t>Moderate-term on-the-job training</t>
  </si>
  <si>
    <t>29-2031</t>
  </si>
  <si>
    <t>Cardiovascular Technologists and Technicians</t>
  </si>
  <si>
    <t>17-3011</t>
  </si>
  <si>
    <t>Architectural and Civil Drafters</t>
  </si>
  <si>
    <t>17-3022</t>
  </si>
  <si>
    <t>Civil Engineering Technicians</t>
  </si>
  <si>
    <t>49-9062</t>
  </si>
  <si>
    <t>Riverside County</t>
  </si>
  <si>
    <t>Medical Equipment Repairers</t>
  </si>
  <si>
    <t>17-3012</t>
  </si>
  <si>
    <t>Electrical and Electronics Drafters</t>
  </si>
  <si>
    <t>El Paso County</t>
  </si>
  <si>
    <t>29-2033</t>
  </si>
  <si>
    <t>Nuclear Medicine Technologists</t>
  </si>
  <si>
    <t>29-2035</t>
  </si>
  <si>
    <t>Magnetic Resonance Imaging Technologists</t>
  </si>
  <si>
    <t>Less than 5 years</t>
  </si>
  <si>
    <t>39-4031</t>
  </si>
  <si>
    <t>Brunswick County</t>
  </si>
  <si>
    <t>Morticians, Undertakers, and Funeral Directors</t>
  </si>
  <si>
    <t>Long-term on-the-job training</t>
  </si>
  <si>
    <t>17-3013</t>
  </si>
  <si>
    <t>Mechanical Drafters</t>
  </si>
  <si>
    <t>17-3023</t>
  </si>
  <si>
    <t>Guilford County</t>
  </si>
  <si>
    <t>Electrical and Electronics Engineering Technicians</t>
  </si>
  <si>
    <t>17-3026</t>
  </si>
  <si>
    <t>Marion County</t>
  </si>
  <si>
    <t>Industrial Engineering Technicians</t>
  </si>
  <si>
    <t>Ocean County</t>
  </si>
  <si>
    <t>17-3027</t>
  </si>
  <si>
    <t>Mechanical Engineering Technicians</t>
  </si>
  <si>
    <t>17-3029</t>
  </si>
  <si>
    <t>Engineering Technicians, Except Drafters, All Other</t>
  </si>
  <si>
    <t>Bucks County</t>
  </si>
  <si>
    <t>11-1011</t>
  </si>
  <si>
    <t>Chief Executives</t>
  </si>
  <si>
    <t>Beaufort County</t>
  </si>
  <si>
    <t>Bachelor's degree</t>
  </si>
  <si>
    <t>5 years or more</t>
  </si>
  <si>
    <t>11-1021</t>
  </si>
  <si>
    <t>General and Operations Managers</t>
  </si>
  <si>
    <t>Advertising and Promotions Managers</t>
  </si>
  <si>
    <t>Somerset County</t>
  </si>
  <si>
    <t>Marketing Managers</t>
  </si>
  <si>
    <t>Boulder County</t>
  </si>
  <si>
    <t>Sales Managers</t>
  </si>
  <si>
    <t>Cheshire County</t>
  </si>
  <si>
    <t>Public Relations and Fundraising Managers</t>
  </si>
  <si>
    <t>Windsor County</t>
  </si>
  <si>
    <t>Administrative Services Managers</t>
  </si>
  <si>
    <t>Prince William County</t>
  </si>
  <si>
    <t>Computer and Information Systems Managers</t>
  </si>
  <si>
    <t>Financial Managers</t>
  </si>
  <si>
    <t>Industrial Production Managers</t>
  </si>
  <si>
    <t>Purchasing Managers</t>
  </si>
  <si>
    <t>Compensation and Benefits Managers</t>
  </si>
  <si>
    <t>Human Resources Managers</t>
  </si>
  <si>
    <t>Training and Development Managers</t>
  </si>
  <si>
    <t>Construction Managers</t>
  </si>
  <si>
    <t>Education Administrators, Preschool and Childcare Center/Program</t>
  </si>
  <si>
    <t>Education Administrators, All Other</t>
  </si>
  <si>
    <t>Architectural and Engineering Managers</t>
  </si>
  <si>
    <t>Medical and Health Services Managers</t>
  </si>
  <si>
    <t>Natural Sciences Managers</t>
  </si>
  <si>
    <t>Social and Community Service Managers</t>
  </si>
  <si>
    <t>Emergency Management Directors</t>
  </si>
  <si>
    <t>13-1011</t>
  </si>
  <si>
    <t>Agents and Business Managers of Artists, Performers, and Athletes</t>
  </si>
  <si>
    <t>13-1041</t>
  </si>
  <si>
    <t>Compliance Officers</t>
  </si>
  <si>
    <t>13-1051</t>
  </si>
  <si>
    <t>Cost Estimators</t>
  </si>
  <si>
    <t>13-1071</t>
  </si>
  <si>
    <t>Human Resources Specialists</t>
  </si>
  <si>
    <t>13-1075</t>
  </si>
  <si>
    <t>Labor Relations Specialists</t>
  </si>
  <si>
    <t>13-1081</t>
  </si>
  <si>
    <t>Logisticians</t>
  </si>
  <si>
    <t>13-1111</t>
  </si>
  <si>
    <t>Management Analysts</t>
  </si>
  <si>
    <t>13-1121</t>
  </si>
  <si>
    <t>Meeting, Convention, and Event Planners</t>
  </si>
  <si>
    <t>13-1131</t>
  </si>
  <si>
    <t>Fundraisers</t>
  </si>
  <si>
    <t>13-1141</t>
  </si>
  <si>
    <t>Compensation, Benefits, and Job Analysis Specialists</t>
  </si>
  <si>
    <t>13-1151</t>
  </si>
  <si>
    <t>Training and Development Specialists</t>
  </si>
  <si>
    <t>13-1161</t>
  </si>
  <si>
    <t>Market Research Analysts and Marketing Specialists</t>
  </si>
  <si>
    <t>13-2011</t>
  </si>
  <si>
    <t>Accountants and Auditors</t>
  </si>
  <si>
    <t>13-2021</t>
  </si>
  <si>
    <t>Appraisers and Assessors of Real Estate</t>
  </si>
  <si>
    <t>13-2031</t>
  </si>
  <si>
    <t>Budget Analysts</t>
  </si>
  <si>
    <t>13-2041</t>
  </si>
  <si>
    <t>Credit Analysts</t>
  </si>
  <si>
    <t>13-2051</t>
  </si>
  <si>
    <t>Financial Analysts</t>
  </si>
  <si>
    <t>13-2052</t>
  </si>
  <si>
    <t>Personal Financial Advisors</t>
  </si>
  <si>
    <t>13-2053</t>
  </si>
  <si>
    <t>Insurance Underwriters</t>
  </si>
  <si>
    <t>13-2061</t>
  </si>
  <si>
    <t>Financial Examiners</t>
  </si>
  <si>
    <t>13-2071</t>
  </si>
  <si>
    <t>Credit Counselors</t>
  </si>
  <si>
    <t>13-2072</t>
  </si>
  <si>
    <t>Loan Officers</t>
  </si>
  <si>
    <t>13-2081</t>
  </si>
  <si>
    <t>Tax Examiners and Collectors, and Revenue Agents</t>
  </si>
  <si>
    <t>13-2099</t>
  </si>
  <si>
    <t>Financial Specialists, All Other</t>
  </si>
  <si>
    <t>15-1121</t>
  </si>
  <si>
    <t>Computer Systems Analysts</t>
  </si>
  <si>
    <t>15-1122</t>
  </si>
  <si>
    <t>Information Security Analysts</t>
  </si>
  <si>
    <t>15-1131</t>
  </si>
  <si>
    <t>Computer Programmers</t>
  </si>
  <si>
    <t>15-1132</t>
  </si>
  <si>
    <t>Software Developers, Applications</t>
  </si>
  <si>
    <t>15-1133</t>
  </si>
  <si>
    <t>Software Developers, Systems Software</t>
  </si>
  <si>
    <t>15-1141</t>
  </si>
  <si>
    <t>Database Administrators</t>
  </si>
  <si>
    <t>15-1142</t>
  </si>
  <si>
    <t>Network and Computer Systems Administrators</t>
  </si>
  <si>
    <t>15-1143</t>
  </si>
  <si>
    <t>Computer Network Architects</t>
  </si>
  <si>
    <t>15-1199</t>
  </si>
  <si>
    <t>Computer Occupations, All Other</t>
  </si>
  <si>
    <t>15-2011</t>
  </si>
  <si>
    <t>Actuaries</t>
  </si>
  <si>
    <t>15-2031</t>
  </si>
  <si>
    <t>Operations Research Analysts</t>
  </si>
  <si>
    <t>17-1011</t>
  </si>
  <si>
    <t>Architects, Except Landscape and Naval</t>
  </si>
  <si>
    <t>Internship/residency</t>
  </si>
  <si>
    <t>17-1012</t>
  </si>
  <si>
    <t>Landscape Architects</t>
  </si>
  <si>
    <t>17-1022</t>
  </si>
  <si>
    <t>Surveyors</t>
  </si>
  <si>
    <t>17-2011</t>
  </si>
  <si>
    <t>Aerospace Engineers</t>
  </si>
  <si>
    <t>17-2051</t>
  </si>
  <si>
    <t>Civil Engineers</t>
  </si>
  <si>
    <t>17-2061</t>
  </si>
  <si>
    <t>Computer Hardware Engineers</t>
  </si>
  <si>
    <t>17-2071</t>
  </si>
  <si>
    <t>Electrical Engineers</t>
  </si>
  <si>
    <t>17-2072</t>
  </si>
  <si>
    <t>Electronics Engineers, Except Computer</t>
  </si>
  <si>
    <t>17-2081</t>
  </si>
  <si>
    <t>Environmental Engineers</t>
  </si>
  <si>
    <t>17-2111</t>
  </si>
  <si>
    <t>Health and Safety Engineers, Except Mining Safety Engineers and Inspectors</t>
  </si>
  <si>
    <t>17-2112</t>
  </si>
  <si>
    <t>Industrial Engineers</t>
  </si>
  <si>
    <t>17-2141</t>
  </si>
  <si>
    <t>Mechanical Engineers</t>
  </si>
  <si>
    <t>17-2199</t>
  </si>
  <si>
    <t>Engineers, All Other</t>
  </si>
  <si>
    <t>19-1099</t>
  </si>
  <si>
    <t>Life Scientists, All Other</t>
  </si>
  <si>
    <t>19-2031</t>
  </si>
  <si>
    <t>Chemists</t>
  </si>
  <si>
    <t>19-2041</t>
  </si>
  <si>
    <t>Environmental Scientists and Specialists, Including Health</t>
  </si>
  <si>
    <t>19-2042</t>
  </si>
  <si>
    <t>Geoscientists, Except Hydrologists and Geographers</t>
  </si>
  <si>
    <t>19-3099</t>
  </si>
  <si>
    <t>Social Scientists and Related Workers, All Other</t>
  </si>
  <si>
    <t>19-4021</t>
  </si>
  <si>
    <t>Biological Technicians</t>
  </si>
  <si>
    <t>21-1021</t>
  </si>
  <si>
    <t>Child, Family, and School Social Workers</t>
  </si>
  <si>
    <t>21-1023</t>
  </si>
  <si>
    <t>Mental Health and Substance Abuse Social Workers</t>
  </si>
  <si>
    <t>21-1029</t>
  </si>
  <si>
    <t>Social Workers, All Other</t>
  </si>
  <si>
    <t>21-1091</t>
  </si>
  <si>
    <t>Health Educators</t>
  </si>
  <si>
    <t>21-1092</t>
  </si>
  <si>
    <t>Probation Officers and Correctional Treatment Specialists</t>
  </si>
  <si>
    <t>21-2011</t>
  </si>
  <si>
    <t>Clergy</t>
  </si>
  <si>
    <t>Limited English Proficiency</t>
  </si>
  <si>
    <t>23-1022</t>
  </si>
  <si>
    <t>Veterans</t>
  </si>
  <si>
    <t>Arbitrators, Mediators, and Conciliators</t>
  </si>
  <si>
    <t>Disabled</t>
  </si>
  <si>
    <t>Foreign-born (16 - 64)</t>
  </si>
  <si>
    <t>Opportunity Youth (not at work, not in school, 16 - 24)</t>
  </si>
  <si>
    <t>25-1191</t>
  </si>
  <si>
    <t>Graduate Teaching Assistants</t>
  </si>
  <si>
    <t>Low-skill adults (25 - 64)</t>
  </si>
  <si>
    <t>25-1194</t>
  </si>
  <si>
    <t>Middle-skill adults (25 - 64)</t>
  </si>
  <si>
    <t>Vocational Education Teachers, Postsecondary</t>
  </si>
  <si>
    <t>High-skill adults (25 - 64)</t>
  </si>
  <si>
    <t>25-2012</t>
  </si>
  <si>
    <t>Kindergarten Teachers, Except Special Education</t>
  </si>
  <si>
    <t>25-2021</t>
  </si>
  <si>
    <t>Elementary School Teachers, Except Special Education</t>
  </si>
  <si>
    <t>25-2022</t>
  </si>
  <si>
    <t>Middle School Teachers, Except Special and Career/Technical Education</t>
  </si>
  <si>
    <t>25-2023</t>
  </si>
  <si>
    <t>Career/Technical Education Teachers, Middle School</t>
  </si>
  <si>
    <t>25-2031</t>
  </si>
  <si>
    <t>Secondary School Teachers, Except Special and Career/Technical Education</t>
  </si>
  <si>
    <t>25-2032</t>
  </si>
  <si>
    <t>Career/Technical Education Teachers, Secondary School</t>
  </si>
  <si>
    <t>25-2051</t>
  </si>
  <si>
    <t>Special Education Teachers, Preschool</t>
  </si>
  <si>
    <t xml:space="preserve">Source: IPUMS-USA, University of Minnesota, www.ipums.org. Results from ACS 2014 for Hartford and Tolland County combined. </t>
  </si>
  <si>
    <t>Selected Study:</t>
  </si>
  <si>
    <t>2014 ACS sample</t>
  </si>
  <si>
    <t>25-2052</t>
  </si>
  <si>
    <t>Special Education Teachers, Kindergarten and Elementary School</t>
  </si>
  <si>
    <t>Hartford + Tolland Counties, not in correctional facilities / dormitories</t>
  </si>
  <si>
    <t>statefip(9), county(30, 130), gq(1,2,5)</t>
  </si>
  <si>
    <t>16 - 64 years old</t>
  </si>
  <si>
    <t>age(16 - 64)</t>
  </si>
  <si>
    <t>25-2053</t>
  </si>
  <si>
    <t>Special Education Teachers, Middle School</t>
  </si>
  <si>
    <t>25-2054</t>
  </si>
  <si>
    <t>Special Education Teachers, Secondary School</t>
  </si>
  <si>
    <t>25-2059</t>
  </si>
  <si>
    <t>Special Education Teachers, All Other</t>
  </si>
  <si>
    <t>25-3011</t>
  </si>
  <si>
    <t>Adult Basic and Secondary Education and Literacy Teachers and Instructors</t>
  </si>
  <si>
    <t>25-3098</t>
  </si>
  <si>
    <t>Substitute Teachers</t>
  </si>
  <si>
    <t>25-3099</t>
  </si>
  <si>
    <t>Teachers and Instructors, All Other</t>
  </si>
  <si>
    <t>25-9099</t>
  </si>
  <si>
    <t>Education, Training, and Library Workers, All Other</t>
  </si>
  <si>
    <t>27-1011</t>
  </si>
  <si>
    <t>Art Directors</t>
  </si>
  <si>
    <t>27-1014</t>
  </si>
  <si>
    <t>Multimedia Artists and Animators</t>
  </si>
  <si>
    <t>27-1021</t>
  </si>
  <si>
    <t>Commercial and Industrial Designers</t>
  </si>
  <si>
    <t>27-1024</t>
  </si>
  <si>
    <t>Graphic Designers</t>
  </si>
  <si>
    <t>27-1025</t>
  </si>
  <si>
    <t>Interior Designers</t>
  </si>
  <si>
    <t>27-2012</t>
  </si>
  <si>
    <t>Producers and Directors</t>
  </si>
  <si>
    <t>27-2022</t>
  </si>
  <si>
    <t>Coaches and Scouts</t>
  </si>
  <si>
    <t>27-2041</t>
  </si>
  <si>
    <t>Music Directors and Composers</t>
  </si>
  <si>
    <t>27-3011</t>
  </si>
  <si>
    <t>Radio and Television Announcers</t>
  </si>
  <si>
    <t>27-3022</t>
  </si>
  <si>
    <t>Reporters and Correspondents</t>
  </si>
  <si>
    <t>27-3031</t>
  </si>
  <si>
    <t>Public Relations Specialists</t>
  </si>
  <si>
    <t>27-3041</t>
  </si>
  <si>
    <t>Editors</t>
  </si>
  <si>
    <t>27-3042</t>
  </si>
  <si>
    <t>Technical Writers</t>
  </si>
  <si>
    <t>27-3043</t>
  </si>
  <si>
    <t>Writers and Authors</t>
  </si>
  <si>
    <t>27-3091</t>
  </si>
  <si>
    <t>Interpreters and Translators</t>
  </si>
  <si>
    <t>27-4031</t>
  </si>
  <si>
    <t>Camera Operators, Television, Video, and Motion Picture</t>
  </si>
  <si>
    <t>29-1031</t>
  </si>
  <si>
    <t>Dietitians and Nutritionists</t>
  </si>
  <si>
    <t>29-1125</t>
  </si>
  <si>
    <t>Recreational Therapists</t>
  </si>
  <si>
    <t>29-1129</t>
  </si>
  <si>
    <t>Therapists, All Other</t>
  </si>
  <si>
    <t>29-2011</t>
  </si>
  <si>
    <t>Medical and Clinical Laboratory Technologists</t>
  </si>
  <si>
    <t>29-9011</t>
  </si>
  <si>
    <t>Occupational Health and Safety Specialists</t>
  </si>
  <si>
    <t>29-9091</t>
  </si>
  <si>
    <t>Athletic Trainers</t>
  </si>
  <si>
    <t>29-9099</t>
  </si>
  <si>
    <t>Healthcare Practitioners and Technical Workers, All Other</t>
  </si>
  <si>
    <t>39-9032</t>
  </si>
  <si>
    <t>Recreation Workers</t>
  </si>
  <si>
    <t>41-3031</t>
  </si>
  <si>
    <t>Securities, Commodities, and Financial Services Sales Agents</t>
  </si>
  <si>
    <t>41-4011</t>
  </si>
  <si>
    <t>Sales Representatives, Wholesale and Manufacturing, Technical and Scientific Products</t>
  </si>
  <si>
    <t>41-9031</t>
  </si>
  <si>
    <t>Sales Engineers</t>
  </si>
  <si>
    <t>43-9111</t>
  </si>
  <si>
    <t>Statistical Assistants</t>
  </si>
  <si>
    <t>15-1111</t>
  </si>
  <si>
    <t>Computer and Information Research Scientists</t>
  </si>
  <si>
    <t>Doctoral or professional degree</t>
  </si>
  <si>
    <t>19-1042</t>
  </si>
  <si>
    <t>Medical Scientists, Except Epidemiologists</t>
  </si>
  <si>
    <t>19-3031</t>
  </si>
  <si>
    <t>Clinical, Counseling, and School Psychologists</t>
  </si>
  <si>
    <t>23-1011</t>
  </si>
  <si>
    <t>Lawyers</t>
  </si>
  <si>
    <t>23-1012</t>
  </si>
  <si>
    <t>Judicial Law Clerks</t>
  </si>
  <si>
    <t>23-1021</t>
  </si>
  <si>
    <t>Administrative Law Judges, Adjudicators, and Hearing Officers</t>
  </si>
  <si>
    <t>23-1023</t>
  </si>
  <si>
    <t>Judges, Magistrate Judges, and Magistrates</t>
  </si>
  <si>
    <t>25-1011</t>
  </si>
  <si>
    <t>Business Teachers, Postsecondary</t>
  </si>
  <si>
    <t>25-1021</t>
  </si>
  <si>
    <t>Computer Science Teachers, Postsecondary</t>
  </si>
  <si>
    <t>25-1022</t>
  </si>
  <si>
    <t>Mathematical Science Teachers, Postsecondary</t>
  </si>
  <si>
    <t>25-1032</t>
  </si>
  <si>
    <t>Engineering Teachers, Postsecondary</t>
  </si>
  <si>
    <t>25-1042</t>
  </si>
  <si>
    <t>Lehigh County</t>
  </si>
  <si>
    <t>Biological Science Teachers, Postsecondary</t>
  </si>
  <si>
    <t>25-1052</t>
  </si>
  <si>
    <t>Chemistry Teachers, Postsecondary</t>
  </si>
  <si>
    <t>25-1054</t>
  </si>
  <si>
    <t>Physics Teachers, Postsecondary</t>
  </si>
  <si>
    <t>25-1063</t>
  </si>
  <si>
    <t>Economics Teachers, Postsecondary</t>
  </si>
  <si>
    <t>25-1065</t>
  </si>
  <si>
    <t>Political Science Teachers, Postsecondary</t>
  </si>
  <si>
    <t>25-1066</t>
  </si>
  <si>
    <t>Psychology Teachers, Postsecondary</t>
  </si>
  <si>
    <t>25-1067</t>
  </si>
  <si>
    <t>Sociology Teachers, Postsecondary</t>
  </si>
  <si>
    <t>25-1071</t>
  </si>
  <si>
    <t>Health Specialties Teachers, Postsecondary</t>
  </si>
  <si>
    <t>25-1081</t>
  </si>
  <si>
    <t>Education Teachers, Postsecondary</t>
  </si>
  <si>
    <t>25-1123</t>
  </si>
  <si>
    <t>English Language and Literature Teachers, Postsecondary</t>
  </si>
  <si>
    <t>25-1124</t>
  </si>
  <si>
    <t>Foreign Language and Literature Teachers, Postsecondary</t>
  </si>
  <si>
    <t>25-1125</t>
  </si>
  <si>
    <t>History Teachers, Postsecondary</t>
  </si>
  <si>
    <t>25-1126</t>
  </si>
  <si>
    <t>Philosophy and Religion Teachers, Postsecondary</t>
  </si>
  <si>
    <t>25-1199</t>
  </si>
  <si>
    <t>Postsecondary Teachers, All Other</t>
  </si>
  <si>
    <t>29-1021</t>
  </si>
  <si>
    <t>Dentists, General</t>
  </si>
  <si>
    <t>29-1041</t>
  </si>
  <si>
    <t>Optometrists</t>
  </si>
  <si>
    <t>29-1051</t>
  </si>
  <si>
    <t>Pharmacists</t>
  </si>
  <si>
    <t>29-1061</t>
  </si>
  <si>
    <t>Anesthesiologists</t>
  </si>
  <si>
    <t>29-1062</t>
  </si>
  <si>
    <t>Family and General Practitioners</t>
  </si>
  <si>
    <t>29-1063</t>
  </si>
  <si>
    <t>Internists, General</t>
  </si>
  <si>
    <t>29-1064</t>
  </si>
  <si>
    <t>Obstetricians and Gynecologists</t>
  </si>
  <si>
    <t>29-1065</t>
  </si>
  <si>
    <t>Pediatricians, General</t>
  </si>
  <si>
    <t>29-1066</t>
  </si>
  <si>
    <t>Psychiatrists</t>
  </si>
  <si>
    <t>29-1067</t>
  </si>
  <si>
    <t>Surgeons</t>
  </si>
  <si>
    <t>29-1069</t>
  </si>
  <si>
    <t>Physicians and Surgeons, All Other</t>
  </si>
  <si>
    <t>29-1123</t>
  </si>
  <si>
    <t>Physical Therapists</t>
  </si>
  <si>
    <t>Oneida County</t>
  </si>
  <si>
    <t>29-1131</t>
  </si>
  <si>
    <t>Veterinarians</t>
  </si>
  <si>
    <t>DuPage County</t>
  </si>
  <si>
    <t>29-1181</t>
  </si>
  <si>
    <t>Audiologists</t>
  </si>
  <si>
    <t>43-6014</t>
  </si>
  <si>
    <t>Secretaries and Administrative Assistants, Except Legal, Medical, and Executive</t>
  </si>
  <si>
    <t>High school diploma or equivalent</t>
  </si>
  <si>
    <t>43-4051</t>
  </si>
  <si>
    <t>Customer Service Representatives</t>
  </si>
  <si>
    <t>43-1011</t>
  </si>
  <si>
    <t>First-Line Supervisors of Office and Administrative Support Workers</t>
  </si>
  <si>
    <t>43-3031</t>
  </si>
  <si>
    <t>Bookkeeping, Accounting, and Auditing Clerks</t>
  </si>
  <si>
    <t>21-1093</t>
  </si>
  <si>
    <t>Social and Human Service Assistants</t>
  </si>
  <si>
    <t>Rockland County</t>
  </si>
  <si>
    <t>43-9061</t>
  </si>
  <si>
    <t>Office Clerks, General</t>
  </si>
  <si>
    <t>39-9011</t>
  </si>
  <si>
    <t>Childcare Workers</t>
  </si>
  <si>
    <t>47-2111</t>
  </si>
  <si>
    <t>Electricians</t>
  </si>
  <si>
    <t>Apprenticeship</t>
  </si>
  <si>
    <t>43-4171</t>
  </si>
  <si>
    <t>Receptionists and Information Clerks</t>
  </si>
  <si>
    <t>43-6013</t>
  </si>
  <si>
    <t>Medical Secretaries</t>
  </si>
  <si>
    <t>Mercer County</t>
  </si>
  <si>
    <t>47-2031</t>
  </si>
  <si>
    <t>Carpenters</t>
  </si>
  <si>
    <t>53-3022</t>
  </si>
  <si>
    <t>Bus Drivers, School or Special Client</t>
  </si>
  <si>
    <t>41-4012</t>
  </si>
  <si>
    <t>Sales Representatives, Wholesale and Manufacturing, Except Technical and Scientific Products</t>
  </si>
  <si>
    <t>33-9032</t>
  </si>
  <si>
    <t>Security Guards</t>
  </si>
  <si>
    <t>51-4041</t>
  </si>
  <si>
    <t>Machinists</t>
  </si>
  <si>
    <t>47-2152</t>
  </si>
  <si>
    <t>Plumbers, Pipefitters, and Steamfitters</t>
  </si>
  <si>
    <t>Burlington County</t>
  </si>
  <si>
    <t>47-1011</t>
  </si>
  <si>
    <t>First-Line Supervisors of Construction Trades and Extraction Workers</t>
  </si>
  <si>
    <t>Onslow County</t>
  </si>
  <si>
    <t>49-9071</t>
  </si>
  <si>
    <t>Maintenance and Repair Workers, General</t>
  </si>
  <si>
    <t>Managers, All Other</t>
  </si>
  <si>
    <t>43-3021</t>
  </si>
  <si>
    <t>Billing and Posting Clerks</t>
  </si>
  <si>
    <t>51-9061</t>
  </si>
  <si>
    <t>Inspectors, Testers, Sorters, Samplers, and Weighers</t>
  </si>
  <si>
    <t>35-1012</t>
  </si>
  <si>
    <t>First-Line Supervisors of Food Preparation and Serving Workers</t>
  </si>
  <si>
    <t>Saratoga County</t>
  </si>
  <si>
    <t>21-1011</t>
  </si>
  <si>
    <t>Substance Abuse and Behavioral Disorder Counselors</t>
  </si>
  <si>
    <t>Berks County</t>
  </si>
  <si>
    <t>41-3099</t>
  </si>
  <si>
    <t>Sales Representatives, Services, All Other</t>
  </si>
  <si>
    <t>29-2099</t>
  </si>
  <si>
    <t>Health Technologists and Technicians, All Other</t>
  </si>
  <si>
    <t>51-4011</t>
  </si>
  <si>
    <t>Computer-Controlled Machine Tool Operators, Metal and Plastic</t>
  </si>
  <si>
    <t>29-2052</t>
  </si>
  <si>
    <t>Pharmacy Technicians</t>
  </si>
  <si>
    <t>43-4011</t>
  </si>
  <si>
    <t>Brokerage Clerks</t>
  </si>
  <si>
    <t>49-1011</t>
  </si>
  <si>
    <t>First-Line Supervisors of Mechanics, Installers, and Repairers</t>
  </si>
  <si>
    <t>13-1199</t>
  </si>
  <si>
    <t>Business Operations Specialists, All Other</t>
  </si>
  <si>
    <t>33-3012</t>
  </si>
  <si>
    <t>Correctional Officers and Jailers</t>
  </si>
  <si>
    <t>43-3011</t>
  </si>
  <si>
    <t>Bill and Account Collectors</t>
  </si>
  <si>
    <t>Wayne County</t>
  </si>
  <si>
    <t>47-2073</t>
  </si>
  <si>
    <t>Luzerne County</t>
  </si>
  <si>
    <t>Operating Engineers and Other Construction Equipment Operators</t>
  </si>
  <si>
    <t>TN</t>
  </si>
  <si>
    <t>53-3021</t>
  </si>
  <si>
    <t>Davidson County</t>
  </si>
  <si>
    <t>Bus Drivers, Transit and Intercity</t>
  </si>
  <si>
    <t>27-2042</t>
  </si>
  <si>
    <t>Musicians and Singers</t>
  </si>
  <si>
    <t>Knox County</t>
  </si>
  <si>
    <t>41-1011</t>
  </si>
  <si>
    <t>First-Line Supervisors of Retail Sales Workers</t>
  </si>
  <si>
    <t>Norfolk city</t>
  </si>
  <si>
    <t>47-2211</t>
  </si>
  <si>
    <t>Sheet Metal Workers</t>
  </si>
  <si>
    <t>WI</t>
  </si>
  <si>
    <t>Milwaukee County</t>
  </si>
  <si>
    <t>49-3023</t>
  </si>
  <si>
    <t>Automotive Service Technicians and Mechanics</t>
  </si>
  <si>
    <t>51-2092</t>
  </si>
  <si>
    <t>Team Assemblers</t>
  </si>
  <si>
    <t>53-3033</t>
  </si>
  <si>
    <t>Light Truck or Delivery Services Drivers</t>
  </si>
  <si>
    <t>Rensselaer County</t>
  </si>
  <si>
    <t>39-9031</t>
  </si>
  <si>
    <t>Fitness Trainers and Aerobics Instructors</t>
  </si>
  <si>
    <t>Schenectady County</t>
  </si>
  <si>
    <t>49-9099</t>
  </si>
  <si>
    <t>Installation, Maintenance, and Repair Workers, All Other</t>
  </si>
  <si>
    <t>OR</t>
  </si>
  <si>
    <t>Multnomah County</t>
  </si>
  <si>
    <t>Property, Real Estate, and Community Association Managers</t>
  </si>
  <si>
    <t>33-3051</t>
  </si>
  <si>
    <t>Police and Sheriff's Patrol Officers</t>
  </si>
  <si>
    <t>37-1012</t>
  </si>
  <si>
    <t>First-Line Supervisors of Landscaping, Lawn Service, and Groundskeeping Workers</t>
  </si>
  <si>
    <t>43-4061</t>
  </si>
  <si>
    <t>Eligibility Interviewers, Government Programs</t>
  </si>
  <si>
    <t>San Mateo County</t>
  </si>
  <si>
    <t>47-4041</t>
  </si>
  <si>
    <t>Hazardous Materials Removal Workers</t>
  </si>
  <si>
    <t>49-3031</t>
  </si>
  <si>
    <t>Bus and Truck Mechanics and Diesel Engine Specialists</t>
  </si>
  <si>
    <t>49-9041</t>
  </si>
  <si>
    <t>Industrial Machinery Mechanics</t>
  </si>
  <si>
    <t>39-9041</t>
  </si>
  <si>
    <t>Residential Advisors</t>
  </si>
  <si>
    <t>43-5032</t>
  </si>
  <si>
    <t>Dispatchers, Except Police, Fire, and Ambulance</t>
  </si>
  <si>
    <t>51-2099</t>
  </si>
  <si>
    <t>Assemblers and Fabricators, All Other</t>
  </si>
  <si>
    <t>25-3021</t>
  </si>
  <si>
    <t>Self-Enrichment Education Teachers</t>
  </si>
  <si>
    <t>Hamilton County</t>
  </si>
  <si>
    <t>37-1011</t>
  </si>
  <si>
    <t>First-Line Supervisors of Housekeeping and Janitorial Workers</t>
  </si>
  <si>
    <t>41-9022</t>
  </si>
  <si>
    <t>Real Estate Sales Agents</t>
  </si>
  <si>
    <t>43-3051</t>
  </si>
  <si>
    <t>Payroll and Timekeeping Clerks</t>
  </si>
  <si>
    <t>43-5071</t>
  </si>
  <si>
    <t>Shipping, Receiving, and Traffic Clerks</t>
  </si>
  <si>
    <t>49-9051</t>
  </si>
  <si>
    <t>Electrical Power-Line Installers and Repairers</t>
  </si>
  <si>
    <t>Virginia Beach city</t>
  </si>
  <si>
    <t>41-9011</t>
  </si>
  <si>
    <t>Demonstrators and Product Promoters</t>
  </si>
  <si>
    <t>San Bernardino County</t>
  </si>
  <si>
    <t>43-4121</t>
  </si>
  <si>
    <t>Library Assistants, Clerical</t>
  </si>
  <si>
    <t>43-9199</t>
  </si>
  <si>
    <t>Office and Administrative Support Workers, All Other</t>
  </si>
  <si>
    <t>MO</t>
  </si>
  <si>
    <t>St. Louis County</t>
  </si>
  <si>
    <t>47-2021</t>
  </si>
  <si>
    <t>Brickmasons and Blockmasons</t>
  </si>
  <si>
    <t>Grafton County</t>
  </si>
  <si>
    <t>51-2022</t>
  </si>
  <si>
    <t>Electrical and Electronic Equipment Assemblers</t>
  </si>
  <si>
    <t>51-4012</t>
  </si>
  <si>
    <t>Computer Numerically Controlled Machine Tool Programmers, Metal and Plastic</t>
  </si>
  <si>
    <t>Lackawanna County</t>
  </si>
  <si>
    <t>51-4122</t>
  </si>
  <si>
    <t>Lancaster County</t>
  </si>
  <si>
    <t>Welding, Soldering, and Brazing Machine Setters, Operators, and Tenders</t>
  </si>
  <si>
    <t>53-1021</t>
  </si>
  <si>
    <t>First-Line Supervisors of Helpers, Laborers, and Material Movers, Hand</t>
  </si>
  <si>
    <t>Greenville County</t>
  </si>
  <si>
    <t>53-3031</t>
  </si>
  <si>
    <t>Driver/Sales Workers</t>
  </si>
  <si>
    <t>Shelby County</t>
  </si>
  <si>
    <t>21-1094</t>
  </si>
  <si>
    <t>Community Health Workers</t>
  </si>
  <si>
    <t>Loudoun County</t>
  </si>
  <si>
    <t>29-2081</t>
  </si>
  <si>
    <t>Richmond city</t>
  </si>
  <si>
    <t>Opticians, Dispensing</t>
  </si>
  <si>
    <t>31-2022</t>
  </si>
  <si>
    <t>Physical Therapist Aides</t>
  </si>
  <si>
    <t>31-9093</t>
  </si>
  <si>
    <t>Medical Equipment Preparers</t>
  </si>
  <si>
    <t>KS</t>
  </si>
  <si>
    <t>Sedgwick County</t>
  </si>
  <si>
    <t>31-9099</t>
  </si>
  <si>
    <t>Healthcare Support Workers, All Other</t>
  </si>
  <si>
    <t>Howard County</t>
  </si>
  <si>
    <t>Washoe County</t>
  </si>
  <si>
    <t>33-9091</t>
  </si>
  <si>
    <t>Crossing Guards</t>
  </si>
  <si>
    <t>Strafford County</t>
  </si>
  <si>
    <t>43-4031</t>
  </si>
  <si>
    <t>Court, Municipal, and License Clerks</t>
  </si>
  <si>
    <t>Monmouth County</t>
  </si>
  <si>
    <t>47-3013</t>
  </si>
  <si>
    <t>Helpers--Electricians</t>
  </si>
  <si>
    <t>49-3021</t>
  </si>
  <si>
    <t>Automotive Body and Related Repairers</t>
  </si>
  <si>
    <t>53-1031</t>
  </si>
  <si>
    <t>First-Line Supervisors of Transportation and Material-Moving Machine and Vehicle Operators</t>
  </si>
  <si>
    <t>OK</t>
  </si>
  <si>
    <t>Oklahoma County</t>
  </si>
  <si>
    <t>33-9092</t>
  </si>
  <si>
    <t>Lifeguards, Ski Patrol, and Other Recreational Protective Service Workers</t>
  </si>
  <si>
    <t>33-9099</t>
  </si>
  <si>
    <t>Protective Service Workers, All Other</t>
  </si>
  <si>
    <t>UT</t>
  </si>
  <si>
    <t>Salt Lake County</t>
  </si>
  <si>
    <t>43-4071</t>
  </si>
  <si>
    <t>File Clerks</t>
  </si>
  <si>
    <t>Arapahoe County</t>
  </si>
  <si>
    <t>43-4081</t>
  </si>
  <si>
    <t>Hotel, Motel, and Resort Desk Clerks</t>
  </si>
  <si>
    <t>KY</t>
  </si>
  <si>
    <t>Jefferson County</t>
  </si>
  <si>
    <t>43-5031</t>
  </si>
  <si>
    <t>Police, Fire, and Ambulance Dispatchers</t>
  </si>
  <si>
    <t>Aroostook County</t>
  </si>
  <si>
    <t>47-4051</t>
  </si>
  <si>
    <t>Highway Maintenance Workers</t>
  </si>
  <si>
    <t>Penobscot County</t>
  </si>
  <si>
    <t>49-9052</t>
  </si>
  <si>
    <t>Telecommunications Line Installers and Repairers</t>
  </si>
  <si>
    <t>51-4111</t>
  </si>
  <si>
    <t>Tool and Die Makers</t>
  </si>
  <si>
    <t>Transportation, Storage, and Distribution Managers</t>
  </si>
  <si>
    <t>Ulster County</t>
  </si>
  <si>
    <t>13-2082</t>
  </si>
  <si>
    <t>Tax Preparers</t>
  </si>
  <si>
    <t>27-3099</t>
  </si>
  <si>
    <t>Cabarrus County</t>
  </si>
  <si>
    <t>Media and Communication Workers, All Other</t>
  </si>
  <si>
    <t>31-1013</t>
  </si>
  <si>
    <t>Psychiatric Aides</t>
  </si>
  <si>
    <t>39-9099</t>
  </si>
  <si>
    <t>Bell County</t>
  </si>
  <si>
    <t>Personal Care and Service Workers, All Other</t>
  </si>
  <si>
    <t>43-5061</t>
  </si>
  <si>
    <t>Production, Planning, and Expediting Clerks</t>
  </si>
  <si>
    <t>Contra Costa County</t>
  </si>
  <si>
    <t>Escambia County</t>
  </si>
  <si>
    <t>47-4011</t>
  </si>
  <si>
    <t>Construction and Building Inspectors</t>
  </si>
  <si>
    <t>Flagler County</t>
  </si>
  <si>
    <t>49-3042</t>
  </si>
  <si>
    <t>Mobile Heavy Equipment Mechanics, Except Engines</t>
  </si>
  <si>
    <t>Leon County</t>
  </si>
  <si>
    <t>49-9043</t>
  </si>
  <si>
    <t>Maintenance Workers, Machinery</t>
  </si>
  <si>
    <t>51-7011</t>
  </si>
  <si>
    <t>IN</t>
  </si>
  <si>
    <t>Cabinetmakers and Bench Carpenters</t>
  </si>
  <si>
    <t>17-3031</t>
  </si>
  <si>
    <t>IA</t>
  </si>
  <si>
    <t>Surveying and Mapping Technicians</t>
  </si>
  <si>
    <t>Scott County</t>
  </si>
  <si>
    <t>27-4021</t>
  </si>
  <si>
    <t>Photographers</t>
  </si>
  <si>
    <t>Ramsey County</t>
  </si>
  <si>
    <t>31-1015</t>
  </si>
  <si>
    <t>Orderlies</t>
  </si>
  <si>
    <t>NE</t>
  </si>
  <si>
    <t>Douglas County</t>
  </si>
  <si>
    <t>33-1011</t>
  </si>
  <si>
    <t>First-Line Supervisors of Correctional Officers</t>
  </si>
  <si>
    <t>Camden County</t>
  </si>
  <si>
    <t>33-1012</t>
  </si>
  <si>
    <t>First-Line Supervisors of Police and Detectives</t>
  </si>
  <si>
    <t>35-1011</t>
  </si>
  <si>
    <t>Chefs and Head Cooks</t>
  </si>
  <si>
    <t>41-3011</t>
  </si>
  <si>
    <t>Advertising Sales Agents</t>
  </si>
  <si>
    <t>Snohomish County</t>
  </si>
  <si>
    <t>41-3021</t>
  </si>
  <si>
    <t>Insurance Sales Agents</t>
  </si>
  <si>
    <t>47-4031</t>
  </si>
  <si>
    <t>Fence Erectors</t>
  </si>
  <si>
    <t>49-2098</t>
  </si>
  <si>
    <t>Security and Fire Alarm Systems Installers</t>
  </si>
  <si>
    <t>49-9098</t>
  </si>
  <si>
    <t>Helpers--Installation, Maintenance, and Repair Workers</t>
  </si>
  <si>
    <t>51-3092</t>
  </si>
  <si>
    <t>Food Batchmakers</t>
  </si>
  <si>
    <t>51-7042</t>
  </si>
  <si>
    <t>Woodworking Machine Setters, Operators, and Tenders, Except Sawing</t>
  </si>
  <si>
    <t>51-9011</t>
  </si>
  <si>
    <t>Chemical Equipment Operators and Tenders</t>
  </si>
  <si>
    <t>51-9023</t>
  </si>
  <si>
    <t>Mixing and Blending Machine Setters, Operators, and Tenders</t>
  </si>
  <si>
    <t>51-9083</t>
  </si>
  <si>
    <t>Ophthalmic Laboratory Technicians</t>
  </si>
  <si>
    <t>53-7032</t>
  </si>
  <si>
    <t>Excavating and Loading Machine and Dragline Operators</t>
  </si>
  <si>
    <t>13-1023</t>
  </si>
  <si>
    <t>Purchasing Agents, Except Wholesale, Retail, and Farm Products</t>
  </si>
  <si>
    <t>27-1026</t>
  </si>
  <si>
    <t>Merchandise Displayers and Window Trimmers</t>
  </si>
  <si>
    <t>27-2021</t>
  </si>
  <si>
    <t>Athletes and Sports Competitors</t>
  </si>
  <si>
    <t>29-9012</t>
  </si>
  <si>
    <t>Occupational Health and Safety Technicians</t>
  </si>
  <si>
    <t>33-3021</t>
  </si>
  <si>
    <t>Detectives and Criminal Investigators</t>
  </si>
  <si>
    <t>37-2021</t>
  </si>
  <si>
    <t>Pest Control Workers</t>
  </si>
  <si>
    <t>39-2011</t>
  </si>
  <si>
    <t>Animal Trainers</t>
  </si>
  <si>
    <t>41-9021</t>
  </si>
  <si>
    <t>Real Estate Brokers</t>
  </si>
  <si>
    <t>41-9099</t>
  </si>
  <si>
    <t>Sales and Related Workers, All Other</t>
  </si>
  <si>
    <t>43-3061</t>
  </si>
  <si>
    <t>Procurement Clerks</t>
  </si>
  <si>
    <t>47-2071</t>
  </si>
  <si>
    <t>Paving, Surfacing, and Tamping Equipment Operators</t>
  </si>
  <si>
    <t>49-3053</t>
  </si>
  <si>
    <t>Outdoor Power Equipment and Other Small Engine Mechanics</t>
  </si>
  <si>
    <t>49-3093</t>
  </si>
  <si>
    <t>Tire Repairers and Changers</t>
  </si>
  <si>
    <t>49-9044</t>
  </si>
  <si>
    <t>Millwrights</t>
  </si>
  <si>
    <t>49-9069</t>
  </si>
  <si>
    <t>Precision Instrument and Equipment Repairers, All Other</t>
  </si>
  <si>
    <t>51-4121</t>
  </si>
  <si>
    <t>Welders, Cutters, Solderers, and Brazers</t>
  </si>
  <si>
    <t>51-4191</t>
  </si>
  <si>
    <t>Heat Treating Equipment Setters, Operators, and Tenders, Metal and Plastic</t>
  </si>
  <si>
    <t>51-4199</t>
  </si>
  <si>
    <t>Metal Workers and Plastic Workers, All Other</t>
  </si>
  <si>
    <t>51-7099</t>
  </si>
  <si>
    <t>Woodworkers, All Other</t>
  </si>
  <si>
    <t>51-8031</t>
  </si>
  <si>
    <t>Water and Wastewater Treatment Plant and System Operators</t>
  </si>
  <si>
    <t>51-9021</t>
  </si>
  <si>
    <t>Crushing, Grinding, and Polishing Machine Setters, Operators, and Tenders</t>
  </si>
  <si>
    <t>51-9041</t>
  </si>
  <si>
    <t>Extruding, Forming, Pressing, and Compacting Machine Setters, Operators, and Tenders</t>
  </si>
  <si>
    <t>51-9081</t>
  </si>
  <si>
    <t>Dental Laboratory Technicians</t>
  </si>
  <si>
    <t>51-9082</t>
  </si>
  <si>
    <t>Medical Appliance Technicians</t>
  </si>
  <si>
    <t>51-9121</t>
  </si>
  <si>
    <t>Coating, Painting, and Spraying Machine Setters, Operators, and Tenders</t>
  </si>
  <si>
    <t>51-9122</t>
  </si>
  <si>
    <t>Painters, Transportation Equipment</t>
  </si>
  <si>
    <t>53-6051</t>
  </si>
  <si>
    <t>Transportation Inspectors</t>
  </si>
  <si>
    <t>Farmers, Ranchers, and Other Agricultural Managers</t>
  </si>
  <si>
    <t>Hartford County Tot Mig-US &amp; For</t>
  </si>
  <si>
    <t>Food Service Managers</t>
  </si>
  <si>
    <t>Lodging Managers</t>
  </si>
  <si>
    <t>13-1022</t>
  </si>
  <si>
    <t>Wholesale and Retail Buyers, Except Farm Products</t>
  </si>
  <si>
    <t>13-1031</t>
  </si>
  <si>
    <t>Claims Adjusters, Examiners, and Investigators</t>
  </si>
  <si>
    <t>23-2093</t>
  </si>
  <si>
    <t>Title Examiners, Abstractors, and Searchers</t>
  </si>
  <si>
    <t>23-2099</t>
  </si>
  <si>
    <t>Legal Support Workers, All Other</t>
  </si>
  <si>
    <t>Hartford County Tot Mig-US</t>
  </si>
  <si>
    <t>27-1012</t>
  </si>
  <si>
    <t>Craft Artists</t>
  </si>
  <si>
    <t>Hartford County Tot Mig-Same St</t>
  </si>
  <si>
    <t>27-1023</t>
  </si>
  <si>
    <t>Floral Designers</t>
  </si>
  <si>
    <t>33-1099</t>
  </si>
  <si>
    <t>First-Line Supervisors of Protective Service Workers, All Other</t>
  </si>
  <si>
    <t>Hartford County Tot Mig-Diff St</t>
  </si>
  <si>
    <t>33-9011</t>
  </si>
  <si>
    <t>Animal Control Workers</t>
  </si>
  <si>
    <t>Hartford County Tot Mig-Foreign</t>
  </si>
  <si>
    <t>33-9093</t>
  </si>
  <si>
    <t>Transportation Security Screeners</t>
  </si>
  <si>
    <t>Hartford County Non-Migrants</t>
  </si>
  <si>
    <t>########</t>
  </si>
  <si>
    <t>39-4021</t>
  </si>
  <si>
    <t>Funeral Attendants</t>
  </si>
  <si>
    <t>39-7011</t>
  </si>
  <si>
    <t>Tour Guides and Escorts</t>
  </si>
  <si>
    <t>41-1012</t>
  </si>
  <si>
    <t>First-Line Supervisors of Non-Retail Sales Workers</t>
  </si>
  <si>
    <t>41-3041</t>
  </si>
  <si>
    <t>Travel Agents</t>
  </si>
  <si>
    <t>41-9091</t>
  </si>
  <si>
    <t>Door-to-Door Sales Workers, News and Street Vendors, and Related Workers</t>
  </si>
  <si>
    <t>43-2011</t>
  </si>
  <si>
    <t>Switchboard Operators, Including Answering Service</t>
  </si>
  <si>
    <t>43-3071</t>
  </si>
  <si>
    <t>Tellers</t>
  </si>
  <si>
    <t>43-4041</t>
  </si>
  <si>
    <t>Credit Authorizers, Checkers, and Clerks</t>
  </si>
  <si>
    <t>43-4111</t>
  </si>
  <si>
    <t>Interviewers, Except Eligibility and Loan</t>
  </si>
  <si>
    <t>43-4131</t>
  </si>
  <si>
    <t>Loan Interviewers and Clerks</t>
  </si>
  <si>
    <t>43-4151</t>
  </si>
  <si>
    <t>Order Clerks</t>
  </si>
  <si>
    <t>43-4161</t>
  </si>
  <si>
    <t>Human Resources Assistants, Except Payroll and Timekeeping</t>
  </si>
  <si>
    <t>43-4181</t>
  </si>
  <si>
    <t>Reservation and Transportation Ticket Agents and Travel Clerks</t>
  </si>
  <si>
    <t>43-4199</t>
  </si>
  <si>
    <t>Information and Record Clerks, All Other</t>
  </si>
  <si>
    <t>43-5011</t>
  </si>
  <si>
    <t>Cargo and Freight Agents</t>
  </si>
  <si>
    <t>43-5021</t>
  </si>
  <si>
    <t>Couriers and Messengers</t>
  </si>
  <si>
    <t>43-5051</t>
  </si>
  <si>
    <t>Postal Service Clerks</t>
  </si>
  <si>
    <t>43-5052</t>
  </si>
  <si>
    <t>Postal Service Mail Carriers</t>
  </si>
  <si>
    <t>43-5053</t>
  </si>
  <si>
    <t>Postal Service Mail Sorters, Processors, and Processing Machine Operators</t>
  </si>
  <si>
    <t>43-6011</t>
  </si>
  <si>
    <t>Executive Secretaries and Executive Administrative Assistants</t>
  </si>
  <si>
    <t>43-6012</t>
  </si>
  <si>
    <t>Legal Secretaries</t>
  </si>
  <si>
    <t>43-9011</t>
  </si>
  <si>
    <t>Computer Operators</t>
  </si>
  <si>
    <t>43-9021</t>
  </si>
  <si>
    <t>Data Entry Keyers</t>
  </si>
  <si>
    <t>43-9022</t>
  </si>
  <si>
    <t>Word Processors and Typists</t>
  </si>
  <si>
    <t>Miami Dade County</t>
  </si>
  <si>
    <t>43-9041</t>
  </si>
  <si>
    <t>Insurance Claims and Policy Processing Clerks</t>
  </si>
  <si>
    <t>43-9051</t>
  </si>
  <si>
    <t>Mail Clerks and Mail Machine Operators, Except Postal Service</t>
  </si>
  <si>
    <t>43-9071</t>
  </si>
  <si>
    <t>Office Machine Operators, Except Computer</t>
  </si>
  <si>
    <t>45-1011</t>
  </si>
  <si>
    <t>First-Line Supervisors of Farming, Fishing, and Forestry Workers</t>
  </si>
  <si>
    <t>47-2121</t>
  </si>
  <si>
    <t>Glaziers</t>
  </si>
  <si>
    <t>47-2221</t>
  </si>
  <si>
    <t>Structural Iron and Steel Workers</t>
  </si>
  <si>
    <t>49-3022</t>
  </si>
  <si>
    <t>Automotive Glass Installers and Repairers</t>
  </si>
  <si>
    <t>49-9063</t>
  </si>
  <si>
    <t>Musical Instrument Repairers and Tuners</t>
  </si>
  <si>
    <t>51-2023</t>
  </si>
  <si>
    <t>Electromechanical Equipment Assemblers</t>
  </si>
  <si>
    <t>51-2031</t>
  </si>
  <si>
    <t>Engine and Other Machine Assemblers</t>
  </si>
  <si>
    <t>51-2041</t>
  </si>
  <si>
    <t>Structural Metal Fabricators and Fitters</t>
  </si>
  <si>
    <t>51-4021</t>
  </si>
  <si>
    <t>Extruding and Drawing Machine Setters, Operators, and Tenders, Metal and Plastic</t>
  </si>
  <si>
    <t>51-4031</t>
  </si>
  <si>
    <t>Cutting, Punching, and Press Machine Setters, Operators, and Tenders, Metal and Plastic</t>
  </si>
  <si>
    <t>51-4032</t>
  </si>
  <si>
    <t>Drilling and Boring Machine Tool Setters, Operators, and Tenders, Metal and Plastic</t>
  </si>
  <si>
    <t>51-4033</t>
  </si>
  <si>
    <t>Grinding, Lapping, Polishing, and Buffing Machine Tool Setters, Operators, and Tenders, Metal and Plastic</t>
  </si>
  <si>
    <t>51-4034</t>
  </si>
  <si>
    <t>Lathe and Turning Machine Tool Setters, Operators, and Tenders, Metal and Plastic</t>
  </si>
  <si>
    <t>51-4035</t>
  </si>
  <si>
    <t>Milling and Planing Machine Setters, Operators, and Tenders, Metal and Plastic</t>
  </si>
  <si>
    <t>51-4061</t>
  </si>
  <si>
    <t>Model Makers, Metal and Plastic</t>
  </si>
  <si>
    <t>51-4193</t>
  </si>
  <si>
    <t>Plating and Coating Machine Setters, Operators, and Tenders, Metal and Plastic</t>
  </si>
  <si>
    <t>51-4194</t>
  </si>
  <si>
    <t>Tool Grinders, Filers, and Sharpeners</t>
  </si>
  <si>
    <t>51-5112</t>
  </si>
  <si>
    <t>Printing Press Operators</t>
  </si>
  <si>
    <t>Dekalb County</t>
  </si>
  <si>
    <t>51-5113</t>
  </si>
  <si>
    <t>Print Binding and Finishing Workers</t>
  </si>
  <si>
    <t>51-6093</t>
  </si>
  <si>
    <t>Upholsterers</t>
  </si>
  <si>
    <t>51-7041</t>
  </si>
  <si>
    <t>Sawing Machine Setters, Operators, and Tenders, Wood</t>
  </si>
  <si>
    <t>51-9032</t>
  </si>
  <si>
    <t>Cutting and Slicing Machine Setters, Operators, and Tenders</t>
  </si>
  <si>
    <t>51-9111</t>
  </si>
  <si>
    <t>Packaging and Filling Machine Operators and Tenders</t>
  </si>
  <si>
    <t>51-9151</t>
  </si>
  <si>
    <t>Photographic Process Workers and Processing Machine Operators</t>
  </si>
  <si>
    <t>51-9194</t>
  </si>
  <si>
    <t>Etchers and Engravers</t>
  </si>
  <si>
    <t>51-9199</t>
  </si>
  <si>
    <t>Production Workers, All Other</t>
  </si>
  <si>
    <t>53-2012</t>
  </si>
  <si>
    <t>Commercial Pilots</t>
  </si>
  <si>
    <t>53-6099</t>
  </si>
  <si>
    <t>Transportation Workers, All Other</t>
  </si>
  <si>
    <t>31-1011</t>
  </si>
  <si>
    <t>Home Health Aides</t>
  </si>
  <si>
    <t>Less than high school</t>
  </si>
  <si>
    <t>35-2011</t>
  </si>
  <si>
    <t>Cooks, Fast Food</t>
  </si>
  <si>
    <t>35-2012</t>
  </si>
  <si>
    <t>Cooks, Institution and Cafeteria</t>
  </si>
  <si>
    <t>35-2014</t>
  </si>
  <si>
    <t>Cooks, Restaurant</t>
  </si>
  <si>
    <t>35-2015</t>
  </si>
  <si>
    <t>Cooks, Short Order</t>
  </si>
  <si>
    <t>35-2021</t>
  </si>
  <si>
    <t>Food Preparation Workers</t>
  </si>
  <si>
    <t>35-3011</t>
  </si>
  <si>
    <t>Bartenders</t>
  </si>
  <si>
    <t>35-3021</t>
  </si>
  <si>
    <t>Combined Food Preparation and Serving Workers, Including Fast Food</t>
  </si>
  <si>
    <t>35-3022</t>
  </si>
  <si>
    <t>Counter Attendants, Cafeteria, Food Concession, and Coffee Shop</t>
  </si>
  <si>
    <t>35-3031</t>
  </si>
  <si>
    <t>Waiters and Waitresses</t>
  </si>
  <si>
    <t>35-3041</t>
  </si>
  <si>
    <t>Food Servers, Nonrestaurant</t>
  </si>
  <si>
    <t>35-9011</t>
  </si>
  <si>
    <t>Dining Room and Cafeteria Attendants and Bartender Helpers</t>
  </si>
  <si>
    <t>35-9021</t>
  </si>
  <si>
    <t>Dishwashers</t>
  </si>
  <si>
    <t>37-2011</t>
  </si>
  <si>
    <t>Janitors and Cleaners, Except Maids and Housekeeping Cleaners</t>
  </si>
  <si>
    <t>37-2012</t>
  </si>
  <si>
    <t>Maids and Housekeeping Cleaners</t>
  </si>
  <si>
    <t>37-3011</t>
  </si>
  <si>
    <t>Landscaping and Groundskeeping Workers</t>
  </si>
  <si>
    <t>39-2021</t>
  </si>
  <si>
    <t>Nonfarm Animal Caretakers</t>
  </si>
  <si>
    <t>39-3031</t>
  </si>
  <si>
    <t>Ushers, Lobby Attendants, and Ticket Takers</t>
  </si>
  <si>
    <t>39-3091</t>
  </si>
  <si>
    <t>Amusement and Recreation Attendants</t>
  </si>
  <si>
    <t>39-9021</t>
  </si>
  <si>
    <t>Personal Care Aides</t>
  </si>
  <si>
    <t>41-2011</t>
  </si>
  <si>
    <t>Cashiers</t>
  </si>
  <si>
    <t>Richmond County</t>
  </si>
  <si>
    <t>41-2021</t>
  </si>
  <si>
    <t>Counter and Rental Clerks</t>
  </si>
  <si>
    <t>41-2022</t>
  </si>
  <si>
    <t>Parts Salespersons</t>
  </si>
  <si>
    <t>41-2031</t>
  </si>
  <si>
    <t>Retail Salespersons</t>
  </si>
  <si>
    <t>41-9041</t>
  </si>
  <si>
    <t>Telemarketers</t>
  </si>
  <si>
    <t>43-5081</t>
  </si>
  <si>
    <t>Stock Clerks and Order Fillers</t>
  </si>
  <si>
    <t>45-2091</t>
  </si>
  <si>
    <t>Agricultural Equipment Operators</t>
  </si>
  <si>
    <t>45-2092</t>
  </si>
  <si>
    <t>Farmworkers and Laborers, Crop, Nursery, and Greenhouse</t>
  </si>
  <si>
    <t>45-2093</t>
  </si>
  <si>
    <t>Farmworkers, Farm, Ranch, and Aquacultural Animals</t>
  </si>
  <si>
    <t>47-2041</t>
  </si>
  <si>
    <t>Carpet Installers</t>
  </si>
  <si>
    <t>47-2051</t>
  </si>
  <si>
    <t>Cement Masons and Concrete Finishers</t>
  </si>
  <si>
    <t>47-2061</t>
  </si>
  <si>
    <t>Construction Laborers</t>
  </si>
  <si>
    <t>47-2081</t>
  </si>
  <si>
    <t>Drywall and Ceiling Tile Installers</t>
  </si>
  <si>
    <t>Alexandria city</t>
  </si>
  <si>
    <t>47-2082</t>
  </si>
  <si>
    <t>Tapers</t>
  </si>
  <si>
    <t>47-2141</t>
  </si>
  <si>
    <t>Painters, Construction and Maintenance</t>
  </si>
  <si>
    <t>47-2151</t>
  </si>
  <si>
    <t>Pipelayers</t>
  </si>
  <si>
    <t>St Lucie County</t>
  </si>
  <si>
    <t>47-2181</t>
  </si>
  <si>
    <t>Roofers</t>
  </si>
  <si>
    <t>Washtenaw County</t>
  </si>
  <si>
    <t>47-3011</t>
  </si>
  <si>
    <t>Helpers--Brickmasons, Blockmasons, Stonemasons, and Tile and Marble Setters</t>
  </si>
  <si>
    <t>St Louis County</t>
  </si>
  <si>
    <t>51-3011</t>
  </si>
  <si>
    <t>Bakers</t>
  </si>
  <si>
    <t>51-3021</t>
  </si>
  <si>
    <t>Butchers and Meat Cutters</t>
  </si>
  <si>
    <t>51-3023</t>
  </si>
  <si>
    <t>Slaughterers and Meat Packers</t>
  </si>
  <si>
    <t>51-6011</t>
  </si>
  <si>
    <t>Laundry and Dry-Cleaning Workers</t>
  </si>
  <si>
    <t>Johnson County</t>
  </si>
  <si>
    <t>51-6021</t>
  </si>
  <si>
    <t>Pressers, Textile, Garment, and Related Materials</t>
  </si>
  <si>
    <t>51-6031</t>
  </si>
  <si>
    <t>Sewing Machine Operators</t>
  </si>
  <si>
    <t>51-6052</t>
  </si>
  <si>
    <t>Tailors, Dressmakers, and Custom Sewers</t>
  </si>
  <si>
    <t>51-9022</t>
  </si>
  <si>
    <t>Grinding and Polishing Workers, Hand</t>
  </si>
  <si>
    <t>51-9198</t>
  </si>
  <si>
    <t>Helpers--Production Workers</t>
  </si>
  <si>
    <t>Northampton County</t>
  </si>
  <si>
    <t>53-3041</t>
  </si>
  <si>
    <t>Taxi Drivers and Chauffeurs</t>
  </si>
  <si>
    <t>53-6021</t>
  </si>
  <si>
    <t>Parking Lot Attendants</t>
  </si>
  <si>
    <t>53-6031</t>
  </si>
  <si>
    <t>Automotive and Watercraft Service Attendants</t>
  </si>
  <si>
    <t>53-7051</t>
  </si>
  <si>
    <t>Jackson County</t>
  </si>
  <si>
    <t>Industrial Truck and Tractor Operators</t>
  </si>
  <si>
    <t>53-7061</t>
  </si>
  <si>
    <t>Cleaners of Vehicles and Equipment</t>
  </si>
  <si>
    <t>Broome County</t>
  </si>
  <si>
    <t>Richland County</t>
  </si>
  <si>
    <t>53-7062</t>
  </si>
  <si>
    <t>Laborers and Freight, Stock, and Material Movers, Hand</t>
  </si>
  <si>
    <t>53-7063</t>
  </si>
  <si>
    <t>Machine Feeders and Offbearers</t>
  </si>
  <si>
    <t>53-7064</t>
  </si>
  <si>
    <t>Packers and Packagers, Hand</t>
  </si>
  <si>
    <t>53-7081</t>
  </si>
  <si>
    <t>Refuse and Recyclable Material Collectors</t>
  </si>
  <si>
    <t>Pierce County</t>
  </si>
  <si>
    <t>53-7199</t>
  </si>
  <si>
    <t>Material Moving Workers, All Other</t>
  </si>
  <si>
    <t>SS</t>
  </si>
  <si>
    <t>Other Flows - Same State</t>
  </si>
  <si>
    <t>Other Flows - Diff State</t>
  </si>
  <si>
    <t>Education Administrators, Elementary and Secondary School</t>
  </si>
  <si>
    <t>Master's degree</t>
  </si>
  <si>
    <t>Other Flows - Northeast</t>
  </si>
  <si>
    <t>Other Flows - Midwest</t>
  </si>
  <si>
    <t>Education Administrators, Postsecondary</t>
  </si>
  <si>
    <t>Other Flows - South</t>
  </si>
  <si>
    <t>15-2041</t>
  </si>
  <si>
    <t>Statisticians</t>
  </si>
  <si>
    <t>Other Flows - West</t>
  </si>
  <si>
    <t>19-1041</t>
  </si>
  <si>
    <t>Epidemiologists</t>
  </si>
  <si>
    <t>Tolland County Tot Mig-US &amp; For</t>
  </si>
  <si>
    <t>19-3011</t>
  </si>
  <si>
    <t>Economists</t>
  </si>
  <si>
    <t>Tolland County Tot Mig-US</t>
  </si>
  <si>
    <t>19-3051</t>
  </si>
  <si>
    <t>Tolland County Tot Mig-Same St</t>
  </si>
  <si>
    <t>Urban and Regional Planners</t>
  </si>
  <si>
    <t>Tolland County Tot Mig-Diff St</t>
  </si>
  <si>
    <t>21-1012</t>
  </si>
  <si>
    <t>Educational, Guidance, School, and Vocational Counselors</t>
  </si>
  <si>
    <t>Tolland County Tot Mig-Foreign</t>
  </si>
  <si>
    <t>Tolland County Non-Migrants</t>
  </si>
  <si>
    <t>21-1013</t>
  </si>
  <si>
    <t>Marriage and Family Therapists</t>
  </si>
  <si>
    <t>21-1014</t>
  </si>
  <si>
    <t>Mental Health Counselors</t>
  </si>
  <si>
    <t>21-1015</t>
  </si>
  <si>
    <t>Rehabilitation Counselors</t>
  </si>
  <si>
    <t>Recipient</t>
  </si>
  <si>
    <t>Category</t>
  </si>
  <si>
    <t>Grant</t>
  </si>
  <si>
    <t>Value</t>
  </si>
  <si>
    <t>DRG</t>
  </si>
  <si>
    <t>21-1019</t>
  </si>
  <si>
    <t>Counselors, All Other</t>
  </si>
  <si>
    <t>District.Name</t>
  </si>
  <si>
    <t>21-1022</t>
  </si>
  <si>
    <t>Healthcare Social Workers</t>
  </si>
  <si>
    <t>21-1099</t>
  </si>
  <si>
    <t>Community and Social Service Specialists, All Other</t>
  </si>
  <si>
    <t>25-1072</t>
  </si>
  <si>
    <t>Nursing Instructors and Teachers, Postsecondary</t>
  </si>
  <si>
    <t>25-1121</t>
  </si>
  <si>
    <t>Art, Drama, and Music Teachers, Postsecondary</t>
  </si>
  <si>
    <t>25-4021</t>
  </si>
  <si>
    <t>Librarians</t>
  </si>
  <si>
    <t>25-9031</t>
  </si>
  <si>
    <t>District.ID</t>
  </si>
  <si>
    <t>Instructional Coordinators</t>
  </si>
  <si>
    <t>29-1071</t>
  </si>
  <si>
    <t>Physician Assistants</t>
  </si>
  <si>
    <t>Town.ID</t>
  </si>
  <si>
    <t>29-1122</t>
  </si>
  <si>
    <t>Occupational Therapists</t>
  </si>
  <si>
    <t>Education</t>
  </si>
  <si>
    <t>School Construction</t>
  </si>
  <si>
    <t>29-1127</t>
  </si>
  <si>
    <t>Speech-Language Pathologists</t>
  </si>
  <si>
    <t>C</t>
  </si>
  <si>
    <t>Office of Fiscal Analysis, CT Data portal</t>
  </si>
  <si>
    <t>29-1151</t>
  </si>
  <si>
    <t>Nurse Anesthetists</t>
  </si>
  <si>
    <t>29-1161</t>
  </si>
  <si>
    <t>http://ofa.ctdata.org/data/</t>
  </si>
  <si>
    <t>Nurse Midwives</t>
  </si>
  <si>
    <t>29-1171</t>
  </si>
  <si>
    <t>Nurse Practitioners</t>
  </si>
  <si>
    <t>29-1199</t>
  </si>
  <si>
    <t>Health Diagnosing and Treating Practitioners, All Other</t>
  </si>
  <si>
    <t>31-9092</t>
  </si>
  <si>
    <t>Medical Assistants</t>
  </si>
  <si>
    <t>Postsecondary non-degree award</t>
  </si>
  <si>
    <t>29-2061</t>
  </si>
  <si>
    <t>Licensed Practical and Licensed Vocational Nurses</t>
  </si>
  <si>
    <t>53-3032</t>
  </si>
  <si>
    <t>Heavy and Tractor-Trailer Truck Drivers</t>
  </si>
  <si>
    <t>31-1014</t>
  </si>
  <si>
    <t>Nursing Assistants</t>
  </si>
  <si>
    <t>49-9021</t>
  </si>
  <si>
    <t>Heating, Air Conditioning, and Refrigeration Mechanics and Installers</t>
  </si>
  <si>
    <t>27-4011</t>
  </si>
  <si>
    <t>Audio and Video Equipment Technicians</t>
  </si>
  <si>
    <t>B</t>
  </si>
  <si>
    <t>29-2041</t>
  </si>
  <si>
    <t>Emergency Medical Technicians and Paramedics</t>
  </si>
  <si>
    <t>31-9097</t>
  </si>
  <si>
    <t>Phlebotomists</t>
  </si>
  <si>
    <t>31-9011</t>
  </si>
  <si>
    <t>Massage Therapists</t>
  </si>
  <si>
    <t>31-9091</t>
  </si>
  <si>
    <t>Dental Assistants</t>
  </si>
  <si>
    <t>39-5012</t>
  </si>
  <si>
    <t>Hairdressers, Hairstylists, and Cosmetologists</t>
  </si>
  <si>
    <t>29-2071</t>
  </si>
  <si>
    <t>Medical Records and Health Information Technicians</t>
  </si>
  <si>
    <t>29-2055</t>
  </si>
  <si>
    <t>Surgical Technologists</t>
  </si>
  <si>
    <t>39-5011</t>
  </si>
  <si>
    <t>Barbers</t>
  </si>
  <si>
    <t>27-4014</t>
  </si>
  <si>
    <t>Sound Engineering Technicians</t>
  </si>
  <si>
    <t>39-5094</t>
  </si>
  <si>
    <t>Skincare Specialists</t>
  </si>
  <si>
    <t>D</t>
  </si>
  <si>
    <t>25-4031</t>
  </si>
  <si>
    <t>Library Technicians</t>
  </si>
  <si>
    <t>33-2011</t>
  </si>
  <si>
    <t>Firefighters</t>
  </si>
  <si>
    <t>49-2094</t>
  </si>
  <si>
    <t>Electrical and Electronics Repairers, Commercial and Industrial Equipment</t>
  </si>
  <si>
    <t>23-2091</t>
  </si>
  <si>
    <t>Court Reporters</t>
  </si>
  <si>
    <t>33-1021</t>
  </si>
  <si>
    <t>First-Line Supervisors of Fire Fighting and Prevention Workers</t>
  </si>
  <si>
    <t>39-5092</t>
  </si>
  <si>
    <t>Manicurists and Pedicurists</t>
  </si>
  <si>
    <t>49-2022</t>
  </si>
  <si>
    <t>Telecommunications Equipment Installers and Repairers, Except Line Installers</t>
  </si>
  <si>
    <t>13-1032</t>
  </si>
  <si>
    <t>Insurance Appraisers, Auto Damage</t>
  </si>
  <si>
    <t>29-2053</t>
  </si>
  <si>
    <t>Psychiatric Technicians</t>
  </si>
  <si>
    <t>31-9094</t>
  </si>
  <si>
    <t>Medical Transcriptionists</t>
  </si>
  <si>
    <t>G</t>
  </si>
  <si>
    <t>49-2096</t>
  </si>
  <si>
    <t>Electronic Equipment Installers and Repairers, Motor Vehicles</t>
  </si>
  <si>
    <t>49-2097</t>
  </si>
  <si>
    <t>Electronic Home Entertainment Equipment Installers and Repairers</t>
  </si>
  <si>
    <t>49-3011</t>
  </si>
  <si>
    <t>Aircraft Mechanics and Service Technicians</t>
  </si>
  <si>
    <t>51-1011</t>
  </si>
  <si>
    <t>First-Line Supervisors of Production and Operating Workers</t>
  </si>
  <si>
    <t>51-5111</t>
  </si>
  <si>
    <t>Prepress Technicians and Workers</t>
  </si>
  <si>
    <t>15-1151</t>
  </si>
  <si>
    <t>Computer User Support Specialists</t>
  </si>
  <si>
    <t>Some college, no degree</t>
  </si>
  <si>
    <t>25-9041</t>
  </si>
  <si>
    <t>Teacher Assistants</t>
  </si>
  <si>
    <t>49-2011</t>
  </si>
  <si>
    <t>Computer, Automated Teller, and Office Machine Repairers</t>
  </si>
  <si>
    <t>27-2011</t>
  </si>
  <si>
    <t>Actors</t>
  </si>
  <si>
    <t>25-1062</t>
  </si>
  <si>
    <t>Area, Ethnic, and Cultural Studies Teachers, Postsecondary</t>
  </si>
  <si>
    <t>##</t>
  </si>
  <si>
    <t>43-3099</t>
  </si>
  <si>
    <t>Financial Clerks, All Other</t>
  </si>
  <si>
    <t>E</t>
  </si>
  <si>
    <t>H</t>
  </si>
  <si>
    <t>F</t>
  </si>
  <si>
    <t>YEAR</t>
  </si>
  <si>
    <t>TOWN</t>
  </si>
  <si>
    <t>SCH_TYPE</t>
  </si>
  <si>
    <t>DISTRICT</t>
  </si>
  <si>
    <t>erg</t>
  </si>
  <si>
    <t>SQ_FEET</t>
  </si>
  <si>
    <t>CAPACITY</t>
  </si>
  <si>
    <t>CLASS_RM</t>
  </si>
  <si>
    <t>ENROLL</t>
  </si>
  <si>
    <t>num_schls</t>
  </si>
  <si>
    <t>cap_utl</t>
  </si>
  <si>
    <t>sqft_kid</t>
  </si>
  <si>
    <t>kids_class</t>
  </si>
  <si>
    <t>Empty Seats</t>
  </si>
  <si>
    <t>School Type</t>
  </si>
  <si>
    <t>Type of Town</t>
  </si>
  <si>
    <t>Data source: CSDE 'Report on the Condition of Connecticut's Public School Facilities', accessible via: https://www.csde.state.ct.us/public/dgm/ed050/pickyear.aspx</t>
  </si>
  <si>
    <t>AVON</t>
  </si>
  <si>
    <t>Elementary</t>
  </si>
  <si>
    <t>Denton County</t>
  </si>
  <si>
    <t>BERLIN</t>
  </si>
  <si>
    <t>St. Johns County</t>
  </si>
  <si>
    <t>Chatham County</t>
  </si>
  <si>
    <t>Empty Seats for region</t>
  </si>
  <si>
    <t>BLOOMFIELD</t>
  </si>
  <si>
    <t>BOLTON</t>
  </si>
  <si>
    <t>Clayton County</t>
  </si>
  <si>
    <t>CANTON</t>
  </si>
  <si>
    <t>COVENTRY</t>
  </si>
  <si>
    <t>EAST GRANBY</t>
  </si>
  <si>
    <t>EAST HARTFORD</t>
  </si>
  <si>
    <t>EAST WINDSOR</t>
  </si>
  <si>
    <t>I</t>
  </si>
  <si>
    <t>Cities</t>
  </si>
  <si>
    <t>ELLINGTON</t>
  </si>
  <si>
    <t>ENFIELD</t>
  </si>
  <si>
    <t>FARMINGTON</t>
  </si>
  <si>
    <t>GLASTONBURY</t>
  </si>
  <si>
    <t>LA</t>
  </si>
  <si>
    <t>Orleans Parish</t>
  </si>
  <si>
    <t>GRANBY</t>
  </si>
  <si>
    <t>HARTFORD</t>
  </si>
  <si>
    <t>MANCHESTER</t>
  </si>
  <si>
    <t>NEW BRITAIN</t>
  </si>
  <si>
    <t>NEWINGTON</t>
  </si>
  <si>
    <t>PLAINVILLE</t>
  </si>
  <si>
    <t>ROCKY HILL</t>
  </si>
  <si>
    <t>Ventura County</t>
  </si>
  <si>
    <t>Hernando County</t>
  </si>
  <si>
    <t>SIMSBURY</t>
  </si>
  <si>
    <t>Forsyth County</t>
  </si>
  <si>
    <t>SOMERS</t>
  </si>
  <si>
    <t>Lexington County</t>
  </si>
  <si>
    <t>SOUTHINGTON</t>
  </si>
  <si>
    <t>Fort Bend County</t>
  </si>
  <si>
    <t>SOUTH WINDSOR</t>
  </si>
  <si>
    <t>Buncombe County</t>
  </si>
  <si>
    <t>STAFFORD</t>
  </si>
  <si>
    <t>Will County</t>
  </si>
  <si>
    <t>SUFFIELD</t>
  </si>
  <si>
    <t>Androscoggin County</t>
  </si>
  <si>
    <t>TOLLAND</t>
  </si>
  <si>
    <t>VERNON</t>
  </si>
  <si>
    <t>Iredell County</t>
  </si>
  <si>
    <t>WEST HARTFORD</t>
  </si>
  <si>
    <t>WETHERSFIELD</t>
  </si>
  <si>
    <t>Sacramento County</t>
  </si>
  <si>
    <t>Okaloosa County</t>
  </si>
  <si>
    <t>WINDSOR</t>
  </si>
  <si>
    <t>Kennebec County</t>
  </si>
  <si>
    <t>Anne Arundel County</t>
  </si>
  <si>
    <t>WINDSOR LOCKS</t>
  </si>
  <si>
    <t>New Hanover County</t>
  </si>
  <si>
    <t>Dauphin County</t>
  </si>
  <si>
    <t>Dorchester County</t>
  </si>
  <si>
    <t>Muscogee County</t>
  </si>
  <si>
    <t>Hancock County</t>
  </si>
  <si>
    <t>Sullivan County</t>
  </si>
  <si>
    <t>Spartanburg County</t>
  </si>
  <si>
    <t>Williamson County</t>
  </si>
  <si>
    <t>MANSFIELD</t>
  </si>
  <si>
    <t>WILLINGTON</t>
  </si>
  <si>
    <t>ANDOVER</t>
  </si>
  <si>
    <t>COLUMBIA</t>
  </si>
  <si>
    <t>HEBRON</t>
  </si>
  <si>
    <t>MARLBOROUGH</t>
  </si>
  <si>
    <t>Alternate</t>
  </si>
  <si>
    <t>Dupage County</t>
  </si>
  <si>
    <t>St Johns County</t>
  </si>
  <si>
    <t>Rutland County</t>
  </si>
  <si>
    <t>Dane County</t>
  </si>
  <si>
    <t>Santa Barbara County</t>
  </si>
  <si>
    <t>Larimer County</t>
  </si>
  <si>
    <t>Utah County</t>
  </si>
  <si>
    <t>AR</t>
  </si>
  <si>
    <t>Benton County</t>
  </si>
  <si>
    <t>Alachua County</t>
  </si>
  <si>
    <t>Jefferson Parish</t>
  </si>
  <si>
    <t>Hartford County Tot Mig-Sam</t>
  </si>
  <si>
    <t>Hartford County Tot Mig-Dif</t>
  </si>
  <si>
    <t>Hartford County Tot Mig-For</t>
  </si>
  <si>
    <t>Hartford County Non-Migrant</t>
  </si>
  <si>
    <t>Tolland County Tot Mig-US &amp;</t>
  </si>
  <si>
    <t>Tolland County Tot Mig-Same</t>
  </si>
  <si>
    <t>Tolland County Tot Mig-Diff</t>
  </si>
  <si>
    <t>Tolland County Tot Mig-Fore</t>
  </si>
  <si>
    <t>Grade</t>
  </si>
  <si>
    <t>Hartford Public Schools (regular)</t>
  </si>
  <si>
    <t>Hartford Host Magnets</t>
  </si>
  <si>
    <t>CREC Magnets</t>
  </si>
  <si>
    <t>Open Choice</t>
  </si>
  <si>
    <t>All Connecticut Students</t>
  </si>
  <si>
    <t>Gap</t>
  </si>
  <si>
    <t>CMT / CAPT results: http://www.sheffmovement.org/wp-content/uploads/2014/05/Achievement_Data_2012_By_Grade.pdf</t>
  </si>
  <si>
    <t>Charts of the same at: http://www.sheffmovement.org/wp-content/uploads/2014/05/achievement_bar_graphs_CMT_4-6-8.pdf</t>
  </si>
  <si>
    <t>Grade 4</t>
  </si>
  <si>
    <t>Writing</t>
  </si>
  <si>
    <t>Reading</t>
  </si>
  <si>
    <t>Math</t>
  </si>
  <si>
    <t>Science</t>
  </si>
  <si>
    <t>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</si>
</sst>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(* #,##0_);_(* \(#,##0\);_(* &quot;-&quot;??_);_(@_)"/>
    <numFmt numFmtId="165" formatCode="0_);\(0\)"/>
    <numFmt numFmtId="166" formatCode="0.0%"/>
    <numFmt numFmtId="167" formatCode="yyyy-mm"/>
    <numFmt numFmtId="168" formatCode="yyyy-m"/>
    <numFmt numFmtId="169" formatCode="m-yyyy"/>
  </numFmts>
  <fonts count="13">
    <font>
      <sz val="10.0"/>
      <color rgb="FF000000"/>
      <name val="Arial"/>
    </font>
    <font>
      <b/>
      <name val="Arial"/>
    </font>
    <font>
      <name val="Arial"/>
    </font>
    <font>
      <u/>
      <color rgb="FF1155CC"/>
      <name val="Arial"/>
    </font>
    <font>
      <u/>
      <color rgb="FF1155CC"/>
      <name val="Arial"/>
    </font>
    <font>
      <b/>
    </font>
    <font>
      <sz val="11.0"/>
      <color rgb="FF000000"/>
      <name val="Calibri"/>
    </font>
    <font>
      <b/>
      <sz val="11.0"/>
      <color rgb="FF000000"/>
      <name val="Calibri"/>
    </font>
    <font>
      <u/>
      <color rgb="FF0000FF"/>
    </font>
    <font/>
    <font>
      <u/>
      <color rgb="FF0000FF"/>
    </font>
    <font>
      <b/>
      <u/>
      <color rgb="FF0000FF"/>
    </font>
    <font>
      <u/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2" numFmtId="0" xfId="0" applyAlignment="1" applyFont="1">
      <alignment/>
    </xf>
    <xf borderId="0" fillId="0" fontId="2" numFmtId="0" xfId="0" applyAlignment="1" applyFont="1">
      <alignment/>
    </xf>
    <xf borderId="0" fillId="0" fontId="2" numFmtId="0" xfId="0" applyAlignment="1" applyFont="1">
      <alignment horizontal="right"/>
    </xf>
    <xf borderId="0" fillId="0" fontId="3" numFmtId="0" xfId="0" applyAlignment="1" applyFont="1">
      <alignment/>
    </xf>
    <xf borderId="0" fillId="0" fontId="4" numFmtId="0" xfId="0" applyAlignment="1" applyFont="1">
      <alignment/>
    </xf>
    <xf borderId="0" fillId="0" fontId="5" numFmtId="0" xfId="0" applyAlignment="1" applyFont="1">
      <alignment/>
    </xf>
    <xf borderId="0" fillId="0" fontId="6" numFmtId="0" xfId="0" applyFont="1"/>
    <xf borderId="0" fillId="0" fontId="7" numFmtId="0" xfId="0" applyFont="1"/>
    <xf borderId="0" fillId="0" fontId="6" numFmtId="164" xfId="0" applyFont="1" applyNumberFormat="1"/>
    <xf borderId="0" fillId="0" fontId="6" numFmtId="165" xfId="0" applyFont="1" applyNumberFormat="1"/>
    <xf borderId="0" fillId="0" fontId="8" numFmtId="0" xfId="0" applyAlignment="1" applyFont="1">
      <alignment/>
    </xf>
    <xf borderId="0" fillId="0" fontId="7" numFmtId="0" xfId="0" applyAlignment="1" applyFont="1">
      <alignment/>
    </xf>
    <xf borderId="0" fillId="0" fontId="6" numFmtId="9" xfId="0" applyFont="1" applyNumberFormat="1"/>
    <xf borderId="0" fillId="0" fontId="9" numFmtId="0" xfId="0" applyAlignment="1" applyFont="1">
      <alignment/>
    </xf>
    <xf borderId="0" fillId="0" fontId="9" numFmtId="0" xfId="0" applyAlignment="1" applyFont="1">
      <alignment/>
    </xf>
    <xf borderId="0" fillId="0" fontId="9" numFmtId="3" xfId="0" applyAlignment="1" applyFont="1" applyNumberFormat="1">
      <alignment/>
    </xf>
    <xf borderId="0" fillId="0" fontId="9" numFmtId="9" xfId="0" applyAlignment="1" applyFont="1" applyNumberFormat="1">
      <alignment/>
    </xf>
    <xf borderId="0" fillId="0" fontId="9" numFmtId="166" xfId="0" applyAlignment="1" applyFont="1" applyNumberFormat="1">
      <alignment/>
    </xf>
    <xf borderId="0" fillId="0" fontId="9" numFmtId="9" xfId="0" applyFont="1" applyNumberFormat="1"/>
    <xf borderId="0" fillId="0" fontId="10" numFmtId="0" xfId="0" applyAlignment="1" applyFont="1">
      <alignment/>
    </xf>
    <xf borderId="0" fillId="0" fontId="9" numFmtId="0" xfId="0" applyFont="1"/>
    <xf borderId="0" fillId="0" fontId="6" numFmtId="0" xfId="0" applyAlignment="1" applyFont="1">
      <alignment/>
    </xf>
    <xf borderId="0" fillId="0" fontId="9" numFmtId="0" xfId="0" applyAlignment="1" applyFont="1">
      <alignment/>
    </xf>
    <xf borderId="0" fillId="0" fontId="6" numFmtId="9" xfId="0" applyAlignment="1" applyFont="1" applyNumberFormat="1">
      <alignment horizontal="right"/>
    </xf>
    <xf borderId="0" fillId="0" fontId="2" numFmtId="0" xfId="0" applyAlignment="1" applyFont="1">
      <alignment/>
    </xf>
    <xf borderId="0" fillId="0" fontId="2" numFmtId="0" xfId="0" applyAlignment="1" applyFont="1">
      <alignment horizontal="right"/>
    </xf>
    <xf borderId="0" fillId="0" fontId="2" numFmtId="0" xfId="0" applyAlignment="1" applyFont="1">
      <alignment/>
    </xf>
    <xf borderId="0" fillId="0" fontId="6" numFmtId="0" xfId="0" applyAlignment="1" applyFont="1">
      <alignment horizontal="right"/>
    </xf>
    <xf borderId="0" fillId="0" fontId="6" numFmtId="3" xfId="0" applyAlignment="1" applyFont="1" applyNumberFormat="1">
      <alignment/>
    </xf>
    <xf borderId="1" fillId="0" fontId="6" numFmtId="0" xfId="0" applyAlignment="1" applyBorder="1" applyFont="1">
      <alignment/>
    </xf>
    <xf borderId="0" fillId="0" fontId="9" numFmtId="3" xfId="0" applyFont="1" applyNumberFormat="1"/>
    <xf borderId="2" fillId="0" fontId="6" numFmtId="167" xfId="0" applyAlignment="1" applyBorder="1" applyFont="1" applyNumberFormat="1">
      <alignment horizontal="left"/>
    </xf>
    <xf borderId="2" fillId="0" fontId="6" numFmtId="168" xfId="0" applyAlignment="1" applyBorder="1" applyFont="1" applyNumberFormat="1">
      <alignment horizontal="left"/>
    </xf>
    <xf borderId="2" fillId="0" fontId="6" numFmtId="0" xfId="0" applyAlignment="1" applyBorder="1" applyFont="1">
      <alignment horizontal="left"/>
    </xf>
    <xf borderId="0" fillId="0" fontId="6" numFmtId="0" xfId="0" applyAlignment="1" applyFont="1">
      <alignment/>
    </xf>
    <xf borderId="3" fillId="0" fontId="6" numFmtId="0" xfId="0" applyAlignment="1" applyBorder="1" applyFont="1">
      <alignment horizontal="left"/>
    </xf>
    <xf borderId="0" fillId="0" fontId="5" numFmtId="3" xfId="0" applyFont="1" applyNumberFormat="1"/>
    <xf borderId="0" fillId="0" fontId="6" numFmtId="0" xfId="0" applyAlignment="1" applyFont="1">
      <alignment/>
    </xf>
    <xf borderId="0" fillId="2" fontId="6" numFmtId="9" xfId="0" applyBorder="1" applyFill="1" applyFont="1" applyNumberFormat="1"/>
    <xf borderId="0" fillId="0" fontId="9" numFmtId="0" xfId="0" applyAlignment="1" applyFont="1">
      <alignment horizontal="left"/>
    </xf>
    <xf borderId="0" fillId="0" fontId="9" numFmtId="0" xfId="0" applyAlignment="1" applyFont="1">
      <alignment horizontal="left"/>
    </xf>
    <xf borderId="0" fillId="0" fontId="5" numFmtId="0" xfId="0" applyAlignment="1" applyFont="1">
      <alignment horizontal="left"/>
    </xf>
    <xf borderId="0" fillId="0" fontId="11" numFmtId="0" xfId="0" applyAlignment="1" applyFont="1">
      <alignment horizontal="center"/>
    </xf>
    <xf borderId="0" fillId="0" fontId="9" numFmtId="9" xfId="0" applyAlignment="1" applyFont="1" applyNumberFormat="1">
      <alignment horizontal="center"/>
    </xf>
    <xf borderId="0" fillId="0" fontId="9" numFmtId="0" xfId="0" applyAlignment="1" applyFont="1">
      <alignment horizontal="center"/>
    </xf>
    <xf borderId="0" fillId="2" fontId="6" numFmtId="0" xfId="0" applyAlignment="1" applyFont="1">
      <alignment/>
    </xf>
    <xf borderId="0" fillId="3" fontId="2" numFmtId="0" xfId="0" applyAlignment="1" applyFill="1" applyFont="1">
      <alignment/>
    </xf>
    <xf borderId="0" fillId="3" fontId="9" numFmtId="0" xfId="0" applyFont="1"/>
    <xf borderId="0" fillId="3" fontId="9" numFmtId="0" xfId="0" applyAlignment="1" applyFont="1">
      <alignment/>
    </xf>
    <xf borderId="0" fillId="0" fontId="2" numFmtId="0" xfId="0" applyAlignment="1" applyFont="1">
      <alignment/>
    </xf>
    <xf borderId="0" fillId="0" fontId="2" numFmtId="3" xfId="0" applyAlignment="1" applyFont="1" applyNumberFormat="1">
      <alignment horizontal="right"/>
    </xf>
    <xf borderId="0" fillId="0" fontId="2" numFmtId="0" xfId="0" applyAlignment="1" applyFont="1">
      <alignment horizontal="right"/>
    </xf>
    <xf borderId="0" fillId="0" fontId="2" numFmtId="169" xfId="0" applyAlignment="1" applyFont="1" applyNumberFormat="1">
      <alignment/>
    </xf>
    <xf borderId="0" fillId="0" fontId="2" numFmtId="11" xfId="0" applyAlignment="1" applyFont="1" applyNumberFormat="1">
      <alignment horizontal="right"/>
    </xf>
    <xf borderId="0" fillId="2" fontId="2" numFmtId="0" xfId="0" applyAlignment="1" applyFont="1">
      <alignment/>
    </xf>
    <xf borderId="0" fillId="0" fontId="6" numFmtId="168" xfId="0" applyAlignment="1" applyFont="1" applyNumberFormat="1">
      <alignment/>
    </xf>
    <xf borderId="0" fillId="0" fontId="6" numFmtId="3" xfId="0" applyAlignment="1" applyFont="1" applyNumberFormat="1">
      <alignment horizontal="right"/>
    </xf>
    <xf borderId="0" fillId="0" fontId="6" numFmtId="0" xfId="0" applyAlignment="1" applyFont="1">
      <alignment horizontal="center"/>
    </xf>
    <xf borderId="0" fillId="0" fontId="12" numFmtId="0" xfId="0" applyAlignment="1" applyFont="1">
      <alignment/>
    </xf>
    <xf borderId="0" fillId="0" fontId="2" numFmtId="0" xfId="0" applyAlignment="1" applyFont="1">
      <alignment horizontal="center"/>
    </xf>
    <xf borderId="0" fillId="0" fontId="2" numFmtId="0" xfId="0" applyAlignment="1" applyFont="1">
      <alignment/>
    </xf>
    <xf borderId="0" fillId="0" fontId="6" numFmtId="11" xfId="0" applyAlignment="1" applyFont="1" applyNumberFormat="1">
      <alignment horizontal="right"/>
    </xf>
    <xf borderId="0" fillId="0" fontId="6" numFmtId="167" xfId="0" applyAlignment="1" applyFont="1" applyNumberFormat="1">
      <alignment/>
    </xf>
    <xf borderId="0" fillId="0" fontId="6" numFmtId="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16" Type="http://schemas.openxmlformats.org/officeDocument/2006/relationships/worksheet" Target="worksheets/sheet14.xml"/><Relationship Id="rId5" Type="http://schemas.openxmlformats.org/officeDocument/2006/relationships/worksheet" Target="worksheets/sheet3.xml"/><Relationship Id="rId19" Type="http://schemas.openxmlformats.org/officeDocument/2006/relationships/worksheet" Target="worksheets/sheet17.xml"/><Relationship Id="rId6" Type="http://schemas.openxmlformats.org/officeDocument/2006/relationships/worksheet" Target="worksheets/sheet4.xml"/><Relationship Id="rId18" Type="http://schemas.openxmlformats.org/officeDocument/2006/relationships/worksheet" Target="worksheets/sheet16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'Workforce projections'!$B$15</c:f>
            </c:strRef>
          </c:tx>
          <c:spPr>
            <a:ln cmpd="sng" w="25400">
              <a:solidFill>
                <a:srgbClr val="808000"/>
              </a:solidFill>
            </a:ln>
          </c:spPr>
          <c:marker>
            <c:symbol val="none"/>
          </c:marker>
          <c:cat>
            <c:strRef>
              <c:f>'Workforce projections'!$A$16:$A$22</c:f>
            </c:strRef>
          </c:cat>
          <c:val>
            <c:numRef>
              <c:f>'Workforce projections'!$B$16:$B$22</c:f>
            </c:numRef>
          </c:val>
          <c:smooth val="0"/>
        </c:ser>
        <c:ser>
          <c:idx val="1"/>
          <c:order val="1"/>
          <c:tx>
            <c:strRef>
              <c:f>'Workforce projections'!$C$15</c:f>
            </c:strRef>
          </c:tx>
          <c:spPr>
            <a:ln cmpd="sng" w="25400">
              <a:solidFill>
                <a:srgbClr val="666699"/>
              </a:solidFill>
            </a:ln>
          </c:spPr>
          <c:marker>
            <c:symbol val="none"/>
          </c:marker>
          <c:cat>
            <c:strRef>
              <c:f>'Workforce projections'!$A$16:$A$22</c:f>
            </c:strRef>
          </c:cat>
          <c:val>
            <c:numRef>
              <c:f>'Workforce projections'!$C$16:$C$22</c:f>
            </c:numRef>
          </c:val>
          <c:smooth val="0"/>
        </c:ser>
        <c:ser>
          <c:idx val="2"/>
          <c:order val="2"/>
          <c:tx>
            <c:strRef>
              <c:f>'Workforce projections'!$D$15</c:f>
            </c:strRef>
          </c:tx>
          <c:spPr>
            <a:ln cmpd="sng" w="25400">
              <a:solidFill>
                <a:srgbClr val="3366FF"/>
              </a:solidFill>
            </a:ln>
          </c:spPr>
          <c:marker>
            <c:symbol val="none"/>
          </c:marker>
          <c:cat>
            <c:strRef>
              <c:f>'Workforce projections'!$A$16:$A$22</c:f>
            </c:strRef>
          </c:cat>
          <c:val>
            <c:numRef>
              <c:f>'Workforce projections'!$D$16:$D$22</c:f>
            </c:numRef>
          </c:val>
          <c:smooth val="0"/>
        </c:ser>
        <c:axId val="570796203"/>
        <c:axId val="2086679085"/>
      </c:lineChart>
      <c:catAx>
        <c:axId val="570796203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2086679085"/>
      </c:catAx>
      <c:valAx>
        <c:axId val="2086679085"/>
        <c:scaling>
          <c:orientation val="minMax"/>
        </c:scaling>
        <c:delete val="0"/>
        <c:axPos val="l"/>
        <c:majorGridlines>
          <c:spPr>
            <a:ln>
              <a:solidFill>
                <a:srgbClr val="808080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</a:defRPr>
                </a:pPr>
                <a:r>
                  <a:t>Percent of labor force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570796203"/>
      </c:valAx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'Sheff CMT CAPT results'!$B$1</c:f>
            </c:strRef>
          </c:tx>
          <c:spPr>
            <a:solidFill>
              <a:srgbClr val="993366"/>
            </a:solidFill>
          </c:spPr>
          <c:cat>
            <c:strRef>
              <c:f>'Sheff CMT CAPT results'!$A$2:$A$4</c:f>
            </c:strRef>
          </c:cat>
          <c:val>
            <c:numRef>
              <c:f>'Sheff CMT CAPT results'!$B$2:$B$4</c:f>
            </c:numRef>
          </c:val>
        </c:ser>
        <c:ser>
          <c:idx val="1"/>
          <c:order val="1"/>
          <c:tx>
            <c:strRef>
              <c:f>'Sheff CMT CAPT results'!$C$1</c:f>
            </c:strRef>
          </c:tx>
          <c:spPr>
            <a:solidFill>
              <a:srgbClr val="993366"/>
            </a:solidFill>
          </c:spPr>
          <c:cat>
            <c:strRef>
              <c:f>'Sheff CMT CAPT results'!$A$2:$A$4</c:f>
            </c:strRef>
          </c:cat>
          <c:val>
            <c:numRef>
              <c:f>'Sheff CMT CAPT results'!$C$2:$C$4</c:f>
            </c:numRef>
          </c:val>
        </c:ser>
        <c:ser>
          <c:idx val="2"/>
          <c:order val="2"/>
          <c:tx>
            <c:strRef>
              <c:f>'Sheff CMT CAPT results'!$D$1</c:f>
            </c:strRef>
          </c:tx>
          <c:spPr>
            <a:solidFill>
              <a:srgbClr val="969696"/>
            </a:solidFill>
          </c:spPr>
          <c:cat>
            <c:strRef>
              <c:f>'Sheff CMT CAPT results'!$A$2:$A$4</c:f>
            </c:strRef>
          </c:cat>
          <c:val>
            <c:numRef>
              <c:f>'Sheff CMT CAPT results'!$D$2:$D$4</c:f>
            </c:numRef>
          </c:val>
        </c:ser>
        <c:ser>
          <c:idx val="3"/>
          <c:order val="3"/>
          <c:tx>
            <c:strRef>
              <c:f>'Sheff CMT CAPT results'!$E$1</c:f>
            </c:strRef>
          </c:tx>
          <c:spPr>
            <a:solidFill>
              <a:srgbClr val="C0C0C0"/>
            </a:solidFill>
          </c:spPr>
          <c:cat>
            <c:strRef>
              <c:f>'Sheff CMT CAPT results'!$A$2:$A$4</c:f>
            </c:strRef>
          </c:cat>
          <c:val>
            <c:numRef>
              <c:f>'Sheff CMT CAPT results'!$E$2:$E$4</c:f>
            </c:numRef>
          </c:val>
        </c:ser>
        <c:axId val="1996484737"/>
        <c:axId val="1938420749"/>
      </c:barChart>
      <c:catAx>
        <c:axId val="19964847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</a:defRPr>
                </a:pPr>
                <a:r>
                  <a:t>Grade</a:t>
                </a:r>
              </a:p>
            </c:rich>
          </c:tx>
          <c:overlay val="0"/>
        </c:title>
        <c:txPr>
          <a:bodyPr/>
          <a:lstStyle/>
          <a:p>
            <a:pPr lvl="0">
              <a:defRPr/>
            </a:pPr>
          </a:p>
        </c:txPr>
        <c:crossAx val="1938420749"/>
      </c:catAx>
      <c:valAx>
        <c:axId val="1938420749"/>
        <c:scaling>
          <c:orientation val="minMax"/>
        </c:scaling>
        <c:delete val="0"/>
        <c:axPos val="l"/>
        <c:majorGridlines>
          <c:spPr>
            <a:ln>
              <a:solidFill>
                <a:srgbClr val="808080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</a:defRPr>
                </a:pPr>
                <a:r>
                  <a:t>% at / above goal - Science, 2012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996484737"/>
      </c:valAx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'Sheff CMT CAPT results'!$A$21</c:f>
            </c:strRef>
          </c:tx>
          <c:spPr>
            <a:solidFill>
              <a:srgbClr val="993366"/>
            </a:solidFill>
          </c:spPr>
          <c:cat>
            <c:strRef>
              <c:f>'Sheff CMT CAPT results'!$B$20:$F$20</c:f>
            </c:strRef>
          </c:cat>
          <c:val>
            <c:numRef>
              <c:f>'Sheff CMT CAPT results'!$B$21:$F$21</c:f>
            </c:numRef>
          </c:val>
        </c:ser>
        <c:ser>
          <c:idx val="1"/>
          <c:order val="1"/>
          <c:tx>
            <c:strRef>
              <c:f>'Sheff CMT CAPT results'!$A$22</c:f>
            </c:strRef>
          </c:tx>
          <c:spPr>
            <a:solidFill>
              <a:srgbClr val="993366"/>
            </a:solidFill>
          </c:spPr>
          <c:cat>
            <c:strRef>
              <c:f>'Sheff CMT CAPT results'!$B$20:$F$20</c:f>
            </c:strRef>
          </c:cat>
          <c:val>
            <c:numRef>
              <c:f>'Sheff CMT CAPT results'!$B$22:$F$22</c:f>
            </c:numRef>
          </c:val>
        </c:ser>
        <c:ser>
          <c:idx val="2"/>
          <c:order val="2"/>
          <c:tx>
            <c:strRef>
              <c:f>'Sheff CMT CAPT results'!$A$23</c:f>
            </c:strRef>
          </c:tx>
          <c:spPr>
            <a:solidFill>
              <a:srgbClr val="FF8080"/>
            </a:solidFill>
          </c:spPr>
          <c:cat>
            <c:strRef>
              <c:f>'Sheff CMT CAPT results'!$B$20:$F$20</c:f>
            </c:strRef>
          </c:cat>
          <c:val>
            <c:numRef>
              <c:f>'Sheff CMT CAPT results'!$B$23:$F$23</c:f>
            </c:numRef>
          </c:val>
        </c:ser>
        <c:ser>
          <c:idx val="3"/>
          <c:order val="3"/>
          <c:tx>
            <c:strRef>
              <c:f>'Sheff CMT CAPT results'!$A$24</c:f>
            </c:strRef>
          </c:tx>
          <c:spPr>
            <a:solidFill>
              <a:srgbClr val="C0C0C0"/>
            </a:solidFill>
          </c:spPr>
          <c:cat>
            <c:strRef>
              <c:f>'Sheff CMT CAPT results'!$B$20:$F$20</c:f>
            </c:strRef>
          </c:cat>
          <c:val>
            <c:numRef>
              <c:f>'Sheff CMT CAPT results'!$B$24:$F$24</c:f>
            </c:numRef>
          </c:val>
        </c:ser>
        <c:axId val="584114403"/>
        <c:axId val="1527195542"/>
      </c:barChart>
      <c:catAx>
        <c:axId val="584114403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1527195542"/>
      </c:catAx>
      <c:valAx>
        <c:axId val="1527195542"/>
        <c:scaling>
          <c:orientation val="minMax"/>
        </c:scaling>
        <c:delete val="0"/>
        <c:axPos val="l"/>
        <c:majorGridlines>
          <c:spPr>
            <a:ln>
              <a:solidFill>
                <a:srgbClr val="808080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584114403"/>
      </c:valAx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</a:defRPr>
            </a:pPr>
            <a:r>
              <a:t>Retention Rate (2- and 4-year institutions) and 4-year only</a:t>
            </a:r>
          </a:p>
        </c:rich>
      </c:tx>
      <c:overlay val="0"/>
    </c:title>
    <c:plotArea>
      <c:layout>
        <c:manualLayout>
          <c:xMode val="edge"/>
          <c:yMode val="edge"/>
          <c:x val="0.34167000000000003"/>
          <c:y val="0.15903"/>
          <c:w val="0.6183299999999999"/>
          <c:h val="0.65229"/>
        </c:manualLayout>
      </c:layout>
      <c:barChart>
        <c:barDir val="bar"/>
        <c:ser>
          <c:idx val="0"/>
          <c:order val="0"/>
          <c:tx>
            <c:strRef>
              <c:f>'College grad retention'!$C$2</c:f>
            </c:strRef>
          </c:tx>
          <c:spPr>
            <a:solidFill>
              <a:srgbClr val="4A86E8"/>
            </a:solidFill>
          </c:spPr>
          <c:cat>
            <c:strRef>
              <c:f>'College grad retention'!$B$3:$B$11</c:f>
            </c:strRef>
          </c:cat>
          <c:val>
            <c:numRef>
              <c:f>'College grad retention'!$C$3:$C$11</c:f>
            </c:numRef>
          </c:val>
        </c:ser>
        <c:ser>
          <c:idx val="1"/>
          <c:order val="1"/>
          <c:tx>
            <c:strRef>
              <c:f>'College grad retention'!$D$2</c:f>
            </c:strRef>
          </c:tx>
          <c:spPr>
            <a:solidFill>
              <a:srgbClr val="FF9900"/>
            </a:solidFill>
          </c:spPr>
          <c:cat>
            <c:strRef>
              <c:f>'College grad retention'!$B$3:$B$11</c:f>
            </c:strRef>
          </c:cat>
          <c:val>
            <c:numRef>
              <c:f>'College grad retention'!$D$3:$D$11</c:f>
            </c:numRef>
          </c:val>
        </c:ser>
        <c:axId val="601990245"/>
        <c:axId val="1634999072"/>
      </c:barChart>
      <c:catAx>
        <c:axId val="601990245"/>
        <c:scaling>
          <c:orientation val="maxMin"/>
        </c:scaling>
        <c:delete val="0"/>
        <c:axPos val="l"/>
        <c:txPr>
          <a:bodyPr/>
          <a:lstStyle/>
          <a:p>
            <a:pPr lvl="0">
              <a:defRPr/>
            </a:pPr>
          </a:p>
        </c:txPr>
        <c:crossAx val="1634999072"/>
      </c:catAx>
      <c:valAx>
        <c:axId val="163499907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601990245"/>
        <c:crosses val="max"/>
      </c:valAx>
    </c:plotArea>
    <c:legend>
      <c:legendPos val="b"/>
      <c:overlay val="0"/>
    </c:legend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</a:defRPr>
            </a:pPr>
            <a:r>
              <a:t>Inflow, Outflow and Net</a:t>
            </a:r>
          </a:p>
        </c:rich>
      </c:tx>
      <c:overlay val="0"/>
    </c:title>
    <c:plotArea>
      <c:layout>
        <c:manualLayout>
          <c:xMode val="edge"/>
          <c:yMode val="edge"/>
          <c:x val="0.19167"/>
          <c:y val="0.19107"/>
          <c:w val="0.6183299999999999"/>
          <c:h val="0.5384599999999999"/>
        </c:manualLayout>
      </c:layout>
      <c:lineChart>
        <c:ser>
          <c:idx val="0"/>
          <c:order val="0"/>
          <c:tx>
            <c:strRef>
              <c:f>'Inflow  outflow'!$B$1</c:f>
            </c:strRef>
          </c:tx>
          <c:spPr>
            <a:ln cmpd="sng" w="254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'Inflow  outflow'!$A$2:$A$16</c:f>
            </c:strRef>
          </c:cat>
          <c:val>
            <c:numRef>
              <c:f>'Inflow  outflow'!$B$2:$B$16</c:f>
            </c:numRef>
          </c:val>
          <c:smooth val="0"/>
        </c:ser>
        <c:ser>
          <c:idx val="1"/>
          <c:order val="1"/>
          <c:tx>
            <c:strRef>
              <c:f>'Inflow  outflow'!$C$1</c:f>
            </c:strRef>
          </c:tx>
          <c:spPr>
            <a:ln cmpd="sng" w="254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'Inflow  outflow'!$A$2:$A$16</c:f>
            </c:strRef>
          </c:cat>
          <c:val>
            <c:numRef>
              <c:f>'Inflow  outflow'!$C$2:$C$16</c:f>
            </c:numRef>
          </c:val>
          <c:smooth val="0"/>
        </c:ser>
        <c:ser>
          <c:idx val="2"/>
          <c:order val="2"/>
          <c:tx>
            <c:strRef>
              <c:f>'Inflow  outflow'!$D$1</c:f>
            </c:strRef>
          </c:tx>
          <c:spPr>
            <a:ln cmpd="sng" w="254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'Inflow  outflow'!$A$2:$A$16</c:f>
            </c:strRef>
          </c:cat>
          <c:val>
            <c:numRef>
              <c:f>'Inflow  outflow'!$D$2:$D$16</c:f>
            </c:numRef>
          </c:val>
          <c:smooth val="0"/>
        </c:ser>
        <c:axId val="1764111192"/>
        <c:axId val="913026621"/>
      </c:lineChart>
      <c:catAx>
        <c:axId val="1764111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r>
                  <a:t>Age</a:t>
                </a:r>
              </a:p>
            </c:rich>
          </c:tx>
          <c:overlay val="0"/>
        </c:title>
        <c:txPr>
          <a:bodyPr/>
          <a:lstStyle/>
          <a:p>
            <a:pPr lvl="0">
              <a:defRPr/>
            </a:pPr>
          </a:p>
        </c:txPr>
        <c:crossAx val="913026621"/>
      </c:catAx>
      <c:valAx>
        <c:axId val="9130266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764111192"/>
      </c:valAx>
    </c:plotArea>
    <c:legend>
      <c:legendPos val="r"/>
      <c:overlay val="0"/>
    </c:legend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</a:defRPr>
            </a:pPr>
            <a:r>
              <a:t>Inflow, Outflow and Net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'Inflow  outflow'!$B$28</c:f>
            </c:strRef>
          </c:tx>
          <c:spPr>
            <a:solidFill>
              <a:srgbClr val="3366CC"/>
            </a:solidFill>
          </c:spPr>
          <c:cat>
            <c:strRef>
              <c:f>'Inflow  outflow'!$A$29:$A$33</c:f>
            </c:strRef>
          </c:cat>
          <c:val>
            <c:numRef>
              <c:f>'Inflow  outflow'!$B$29:$B$33</c:f>
            </c:numRef>
          </c:val>
        </c:ser>
        <c:ser>
          <c:idx val="1"/>
          <c:order val="1"/>
          <c:tx>
            <c:strRef>
              <c:f>'Inflow  outflow'!$C$28</c:f>
            </c:strRef>
          </c:tx>
          <c:spPr>
            <a:solidFill>
              <a:srgbClr val="DC3912"/>
            </a:solidFill>
          </c:spPr>
          <c:cat>
            <c:strRef>
              <c:f>'Inflow  outflow'!$A$29:$A$33</c:f>
            </c:strRef>
          </c:cat>
          <c:val>
            <c:numRef>
              <c:f>'Inflow  outflow'!$C$29:$C$33</c:f>
            </c:numRef>
          </c:val>
        </c:ser>
        <c:ser>
          <c:idx val="2"/>
          <c:order val="2"/>
          <c:tx>
            <c:strRef>
              <c:f>'Inflow  outflow'!$D$28</c:f>
            </c:strRef>
          </c:tx>
          <c:spPr>
            <a:solidFill>
              <a:srgbClr val="FF9900"/>
            </a:solidFill>
          </c:spPr>
          <c:cat>
            <c:strRef>
              <c:f>'Inflow  outflow'!$A$29:$A$33</c:f>
            </c:strRef>
          </c:cat>
          <c:val>
            <c:numRef>
              <c:f>'Inflow  outflow'!$D$29:$D$33</c:f>
            </c:numRef>
          </c:val>
        </c:ser>
        <c:axId val="90147158"/>
        <c:axId val="1398586495"/>
      </c:barChart>
      <c:catAx>
        <c:axId val="901471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r>
                  <a:t>Educational attainment</a:t>
                </a:r>
              </a:p>
            </c:rich>
          </c:tx>
          <c:overlay val="0"/>
        </c:title>
        <c:txPr>
          <a:bodyPr/>
          <a:lstStyle/>
          <a:p>
            <a:pPr lvl="0">
              <a:defRPr/>
            </a:pPr>
          </a:p>
        </c:txPr>
        <c:crossAx val="1398586495"/>
      </c:catAx>
      <c:valAx>
        <c:axId val="13985864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90147158"/>
      </c:valAx>
    </c:plotArea>
    <c:legend>
      <c:legendPos val="r"/>
      <c:overlay val="0"/>
    </c:legend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</a:defRPr>
            </a:pPr>
            <a:r>
              <a:t>Commutes &gt; 30 minutes by income level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'Commute times'!$C$28</c:f>
            </c:strRef>
          </c:tx>
          <c:spPr>
            <a:solidFill>
              <a:srgbClr val="9999FF"/>
            </a:solidFill>
          </c:spPr>
          <c:cat>
            <c:strRef>
              <c:f>'Commute times'!$D$1:$F$1</c:f>
            </c:strRef>
          </c:cat>
          <c:val>
            <c:numRef>
              <c:f>'Commute times'!$D$28:$F$28</c:f>
            </c:numRef>
          </c:val>
        </c:ser>
        <c:ser>
          <c:idx val="1"/>
          <c:order val="1"/>
          <c:tx>
            <c:strRef>
              <c:f>'Commute times'!$C$32</c:f>
            </c:strRef>
          </c:tx>
          <c:spPr>
            <a:solidFill>
              <a:srgbClr val="666699"/>
            </a:solidFill>
          </c:spPr>
          <c:cat>
            <c:strRef>
              <c:f>'Commute times'!$D$1:$F$1</c:f>
            </c:strRef>
          </c:cat>
          <c:val>
            <c:numRef>
              <c:f>'Commute times'!$D$32:$F$32</c:f>
            </c:numRef>
          </c:val>
        </c:ser>
        <c:axId val="632203956"/>
        <c:axId val="989685093"/>
      </c:barChart>
      <c:catAx>
        <c:axId val="6322039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</a:defRPr>
                </a:pPr>
                <a:r>
                  <a:t>Household income</a:t>
                </a:r>
              </a:p>
            </c:rich>
          </c:tx>
          <c:overlay val="0"/>
        </c:title>
        <c:txPr>
          <a:bodyPr/>
          <a:lstStyle/>
          <a:p>
            <a:pPr lvl="0">
              <a:defRPr/>
            </a:pPr>
          </a:p>
        </c:txPr>
        <c:crossAx val="989685093"/>
      </c:catAx>
      <c:valAx>
        <c:axId val="989685093"/>
        <c:scaling>
          <c:orientation val="minMax"/>
        </c:scaling>
        <c:delete val="0"/>
        <c:axPos val="l"/>
        <c:majorGridlines>
          <c:spPr>
            <a:ln>
              <a:solidFill>
                <a:srgbClr val="808080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</a:defRPr>
                </a:pPr>
                <a:r>
                  <a:t>% with commutes &gt; 30 miunutes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632203956"/>
      </c:valAx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'Job growth by employer size'!$B$1</c:f>
            </c:strRef>
          </c:tx>
          <c:spPr>
            <a:ln cmpd="sng" w="254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'Job growth by employer size'!$A$2:$A$20</c:f>
            </c:strRef>
          </c:cat>
          <c:val>
            <c:numRef>
              <c:f>'Job growth by employer size'!$B$2:$B$20</c:f>
            </c:numRef>
          </c:val>
          <c:smooth val="0"/>
        </c:ser>
        <c:ser>
          <c:idx val="1"/>
          <c:order val="1"/>
          <c:tx>
            <c:strRef>
              <c:f>'Job growth by employer size'!$C$1</c:f>
            </c:strRef>
          </c:tx>
          <c:spPr>
            <a:ln cmpd="sng" w="254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'Job growth by employer size'!$A$2:$A$20</c:f>
            </c:strRef>
          </c:cat>
          <c:val>
            <c:numRef>
              <c:f>'Job growth by employer size'!$C$2:$C$20</c:f>
            </c:numRef>
          </c:val>
          <c:smooth val="0"/>
        </c:ser>
        <c:axId val="781928337"/>
        <c:axId val="459885939"/>
      </c:lineChart>
      <c:catAx>
        <c:axId val="7819283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r>
                  <a:t>Year</a:t>
                </a:r>
              </a:p>
            </c:rich>
          </c:tx>
          <c:overlay val="0"/>
        </c:title>
        <c:txPr>
          <a:bodyPr/>
          <a:lstStyle/>
          <a:p>
            <a:pPr lvl="0">
              <a:defRPr/>
            </a:pPr>
          </a:p>
        </c:txPr>
        <c:crossAx val="459885939"/>
      </c:catAx>
      <c:valAx>
        <c:axId val="4598859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781928337"/>
      </c:valAx>
    </c:plotArea>
    <c:legend>
      <c:legendPos val="r"/>
      <c:overlay val="0"/>
    </c:legend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'Untapped workers'!$B$1</c:f>
            </c:strRef>
          </c:tx>
          <c:spPr>
            <a:solidFill>
              <a:srgbClr val="666699"/>
            </a:solidFill>
          </c:spPr>
          <c:cat>
            <c:strRef>
              <c:f>'Untapped workers'!$A$2:$A$5</c:f>
            </c:strRef>
          </c:cat>
          <c:val>
            <c:numRef>
              <c:f>'Untapped workers'!$B$2:$B$5</c:f>
            </c:numRef>
          </c:val>
        </c:ser>
        <c:axId val="89413817"/>
        <c:axId val="1297393509"/>
      </c:barChart>
      <c:catAx>
        <c:axId val="89413817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1297393509"/>
      </c:catAx>
      <c:valAx>
        <c:axId val="1297393509"/>
        <c:scaling>
          <c:orientation val="minMax"/>
        </c:scaling>
        <c:delete val="0"/>
        <c:axPos val="l"/>
        <c:majorGridlines>
          <c:spPr>
            <a:ln>
              <a:solidFill>
                <a:srgbClr val="808080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</a:defRPr>
                </a:pPr>
                <a:r>
                  <a:t>Number unemployed / looking for work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89413817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stacked"/>
        <c:ser>
          <c:idx val="0"/>
          <c:order val="0"/>
          <c:spPr>
            <a:solidFill>
              <a:srgbClr val="666699"/>
            </a:solidFill>
          </c:spPr>
          <c:cat>
            <c:strRef>
              <c:f>'Untapped workers'!$C$1:$E$1</c:f>
            </c:strRef>
          </c:cat>
          <c:val>
            <c:numRef>
              <c:f>'Untapped workers'!$C$2:$E$2</c:f>
            </c:numRef>
          </c:val>
        </c:ser>
        <c:ser>
          <c:idx val="1"/>
          <c:order val="1"/>
          <c:spPr>
            <a:solidFill>
              <a:srgbClr val="666699"/>
            </a:solidFill>
          </c:spPr>
          <c:cat>
            <c:strRef>
              <c:f>'Untapped workers'!$C$1:$E$1</c:f>
            </c:strRef>
          </c:cat>
          <c:val>
            <c:numRef>
              <c:f>'Untapped workers'!$C$3:$E$3</c:f>
            </c:numRef>
          </c:val>
        </c:ser>
        <c:ser>
          <c:idx val="2"/>
          <c:order val="2"/>
          <c:spPr>
            <a:solidFill>
              <a:srgbClr val="969696"/>
            </a:solidFill>
          </c:spPr>
          <c:cat>
            <c:strRef>
              <c:f>'Untapped workers'!$C$1:$E$1</c:f>
            </c:strRef>
          </c:cat>
          <c:val>
            <c:numRef>
              <c:f>'Untapped workers'!$C$4:$E$4</c:f>
            </c:numRef>
          </c:val>
        </c:ser>
        <c:ser>
          <c:idx val="3"/>
          <c:order val="3"/>
          <c:spPr>
            <a:solidFill>
              <a:srgbClr val="C0C0C0"/>
            </a:solidFill>
          </c:spPr>
          <c:cat>
            <c:strRef>
              <c:f>'Untapped workers'!$C$1:$E$1</c:f>
            </c:strRef>
          </c:cat>
          <c:val>
            <c:numRef>
              <c:f>'Untapped workers'!$C$5:$E$5</c:f>
            </c:numRef>
          </c:val>
        </c:ser>
        <c:overlap val="100"/>
        <c:axId val="213834234"/>
        <c:axId val="1419443422"/>
      </c:barChart>
      <c:catAx>
        <c:axId val="213834234"/>
        <c:scaling>
          <c:orientation val="maxMin"/>
        </c:scaling>
        <c:delete val="0"/>
        <c:axPos val="l"/>
        <c:txPr>
          <a:bodyPr/>
          <a:lstStyle/>
          <a:p>
            <a:pPr lvl="0">
              <a:defRPr/>
            </a:pPr>
          </a:p>
        </c:txPr>
        <c:crossAx val="1419443422"/>
      </c:catAx>
      <c:valAx>
        <c:axId val="1419443422"/>
        <c:scaling>
          <c:orientation val="minMax"/>
        </c:scaling>
        <c:delete val="0"/>
        <c:axPos val="b"/>
        <c:majorGridlines>
          <c:spPr>
            <a:ln>
              <a:solidFill>
                <a:srgbClr val="808080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</a:defRPr>
                </a:pPr>
                <a:r>
                  <a:t>Number unemployed / looking for work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213834234"/>
        <c:crosses val="max"/>
      </c:valAx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stacked"/>
        <c:ser>
          <c:idx val="0"/>
          <c:order val="0"/>
          <c:spPr>
            <a:solidFill>
              <a:srgbClr val="666699"/>
            </a:solidFill>
          </c:spPr>
          <c:cat>
            <c:strRef>
              <c:f>'Untapped workers'!$C$1:$E$1</c:f>
            </c:strRef>
          </c:cat>
          <c:val>
            <c:numRef>
              <c:f>'Untapped workers'!$C$2:$E$2</c:f>
            </c:numRef>
          </c:val>
        </c:ser>
        <c:ser>
          <c:idx val="1"/>
          <c:order val="1"/>
          <c:spPr>
            <a:solidFill>
              <a:srgbClr val="666699"/>
            </a:solidFill>
          </c:spPr>
          <c:cat>
            <c:strRef>
              <c:f>'Untapped workers'!$C$1:$E$1</c:f>
            </c:strRef>
          </c:cat>
          <c:val>
            <c:numRef>
              <c:f>'Untapped workers'!$C$3:$E$3</c:f>
            </c:numRef>
          </c:val>
        </c:ser>
        <c:ser>
          <c:idx val="2"/>
          <c:order val="2"/>
          <c:spPr>
            <a:solidFill>
              <a:srgbClr val="969696"/>
            </a:solidFill>
          </c:spPr>
          <c:cat>
            <c:strRef>
              <c:f>'Untapped workers'!$C$1:$E$1</c:f>
            </c:strRef>
          </c:cat>
          <c:val>
            <c:numRef>
              <c:f>'Untapped workers'!$C$4:$E$4</c:f>
            </c:numRef>
          </c:val>
        </c:ser>
        <c:ser>
          <c:idx val="3"/>
          <c:order val="3"/>
          <c:spPr>
            <a:solidFill>
              <a:srgbClr val="C0C0C0"/>
            </a:solidFill>
          </c:spPr>
          <c:cat>
            <c:strRef>
              <c:f>'Untapped workers'!$C$1:$E$1</c:f>
            </c:strRef>
          </c:cat>
          <c:val>
            <c:numRef>
              <c:f>'Untapped workers'!$C$5:$E$5</c:f>
            </c:numRef>
          </c:val>
        </c:ser>
        <c:overlap val="100"/>
        <c:axId val="127598068"/>
        <c:axId val="1786302390"/>
      </c:barChart>
      <c:catAx>
        <c:axId val="127598068"/>
        <c:scaling>
          <c:orientation val="maxMin"/>
        </c:scaling>
        <c:delete val="0"/>
        <c:axPos val="l"/>
        <c:txPr>
          <a:bodyPr/>
          <a:lstStyle/>
          <a:p>
            <a:pPr lvl="0">
              <a:defRPr/>
            </a:pPr>
          </a:p>
        </c:txPr>
        <c:crossAx val="1786302390"/>
      </c:catAx>
      <c:valAx>
        <c:axId val="1786302390"/>
        <c:scaling>
          <c:orientation val="minMax"/>
        </c:scaling>
        <c:delete val="0"/>
        <c:axPos val="b"/>
        <c:majorGridlines>
          <c:spPr>
            <a:ln>
              <a:solidFill>
                <a:srgbClr val="808080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</a:defRPr>
                </a:pPr>
                <a:r>
                  <a:t>Number unemployed / looking for work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27598068"/>
        <c:crosses val="max"/>
      </c:valAx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6</xdr:col>
      <xdr:colOff>266700</xdr:colOff>
      <xdr:row>25</xdr:row>
      <xdr:rowOff>95250</xdr:rowOff>
    </xdr:from>
    <xdr:to>
      <xdr:col>15</xdr:col>
      <xdr:colOff>28575</xdr:colOff>
      <xdr:row>39</xdr:row>
      <xdr:rowOff>19050</xdr:rowOff>
    </xdr:to>
    <xdr:graphicFrame>
      <xdr:nvGraphicFramePr>
        <xdr:cNvPr descr="Chart 0" id="5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4</xdr:col>
      <xdr:colOff>0</xdr:colOff>
      <xdr:row>10</xdr:row>
      <xdr:rowOff>104775</xdr:rowOff>
    </xdr:from>
    <xdr:to>
      <xdr:col>9</xdr:col>
      <xdr:colOff>904875</xdr:colOff>
      <xdr:row>28</xdr:row>
      <xdr:rowOff>38100</xdr:rowOff>
    </xdr:to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171450</xdr:colOff>
      <xdr:row>15</xdr:row>
      <xdr:rowOff>152400</xdr:rowOff>
    </xdr:from>
    <xdr:to>
      <xdr:col>1</xdr:col>
      <xdr:colOff>1438275</xdr:colOff>
      <xdr:row>29</xdr:row>
      <xdr:rowOff>95250</xdr:rowOff>
    </xdr:to>
    <xdr:graphicFrame>
      <xdr:nvGraphicFramePr>
        <xdr:cNvPr descr="Chart 0" id="7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  <xdr:twoCellAnchor>
    <xdr:from>
      <xdr:col>1</xdr:col>
      <xdr:colOff>1724025</xdr:colOff>
      <xdr:row>8</xdr:row>
      <xdr:rowOff>114300</xdr:rowOff>
    </xdr:from>
    <xdr:to>
      <xdr:col>6</xdr:col>
      <xdr:colOff>180975</xdr:colOff>
      <xdr:row>16</xdr:row>
      <xdr:rowOff>190500</xdr:rowOff>
    </xdr:to>
    <xdr:graphicFrame>
      <xdr:nvGraphicFramePr>
        <xdr:cNvPr descr="Chart 1"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twoCellAnchor>
  <xdr:twoCellAnchor>
    <xdr:from>
      <xdr:col>2</xdr:col>
      <xdr:colOff>0</xdr:colOff>
      <xdr:row>18</xdr:row>
      <xdr:rowOff>123825</xdr:rowOff>
    </xdr:from>
    <xdr:to>
      <xdr:col>6</xdr:col>
      <xdr:colOff>209550</xdr:colOff>
      <xdr:row>27</xdr:row>
      <xdr:rowOff>19050</xdr:rowOff>
    </xdr:to>
    <xdr:graphicFrame>
      <xdr:nvGraphicFramePr>
        <xdr:cNvPr descr="Chart 2" id="9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190500</xdr:colOff>
      <xdr:row>5</xdr:row>
      <xdr:rowOff>38100</xdr:rowOff>
    </xdr:from>
    <xdr:to>
      <xdr:col>9</xdr:col>
      <xdr:colOff>381000</xdr:colOff>
      <xdr:row>17</xdr:row>
      <xdr:rowOff>76200</xdr:rowOff>
    </xdr:to>
    <xdr:graphicFrame>
      <xdr:nvGraphicFramePr>
        <xdr:cNvPr descr="Chart 0" id="10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  <xdr:twoCellAnchor>
    <xdr:from>
      <xdr:col>0</xdr:col>
      <xdr:colOff>0</xdr:colOff>
      <xdr:row>25</xdr:row>
      <xdr:rowOff>104775</xdr:rowOff>
    </xdr:from>
    <xdr:to>
      <xdr:col>12</xdr:col>
      <xdr:colOff>390525</xdr:colOff>
      <xdr:row>48</xdr:row>
      <xdr:rowOff>190500</xdr:rowOff>
    </xdr:to>
    <xdr:graphicFrame>
      <xdr:nvGraphicFramePr>
        <xdr:cNvPr descr="Chart 1" id="11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9</xdr:col>
      <xdr:colOff>133350</xdr:colOff>
      <xdr:row>14</xdr:row>
      <xdr:rowOff>47625</xdr:rowOff>
    </xdr:from>
    <xdr:to>
      <xdr:col>17</xdr:col>
      <xdr:colOff>2028825</xdr:colOff>
      <xdr:row>34</xdr:row>
      <xdr:rowOff>47625</xdr:rowOff>
    </xdr:to>
    <xdr:graphicFrame>
      <xdr:nvGraphicFramePr>
        <xdr:cNvPr descr="Chart 0"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6</xdr:col>
      <xdr:colOff>257175</xdr:colOff>
      <xdr:row>5</xdr:row>
      <xdr:rowOff>38100</xdr:rowOff>
    </xdr:from>
    <xdr:to>
      <xdr:col>14</xdr:col>
      <xdr:colOff>219075</xdr:colOff>
      <xdr:row>19</xdr:row>
      <xdr:rowOff>38100</xdr:rowOff>
    </xdr:to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6</xdr:col>
      <xdr:colOff>85725</xdr:colOff>
      <xdr:row>6</xdr:row>
      <xdr:rowOff>28575</xdr:rowOff>
    </xdr:from>
    <xdr:to>
      <xdr:col>12</xdr:col>
      <xdr:colOff>590550</xdr:colOff>
      <xdr:row>25</xdr:row>
      <xdr:rowOff>57150</xdr:rowOff>
    </xdr:to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  <xdr:twoCellAnchor>
    <xdr:from>
      <xdr:col>6</xdr:col>
      <xdr:colOff>66675</xdr:colOff>
      <xdr:row>27</xdr:row>
      <xdr:rowOff>47625</xdr:rowOff>
    </xdr:from>
    <xdr:to>
      <xdr:col>12</xdr:col>
      <xdr:colOff>9525</xdr:colOff>
      <xdr:row>44</xdr:row>
      <xdr:rowOff>180975</xdr:rowOff>
    </xdr:to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docs.google.com/document/d/1UNwKE7DRwecbYCyMOHwZLnsxCsDl1sw5zxBTAW3r3_g/edit" TargetMode="External"/><Relationship Id="rId3" Type="http://schemas.openxmlformats.org/officeDocument/2006/relationships/hyperlink" Target="https://docs.google.com/spreadsheets/d/1syNjZEcXfue2SOL5dV_wRg3O721Wsxh-H4Ljo7u7aLI/edit?usp=sharing" TargetMode="Externa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://www.bls.gov/opub/ted/2016/employment-increased-for-all-large-metropolitan-areas-over-the-last-25-years.htm" TargetMode="External"/><Relationship Id="rId2" Type="http://schemas.openxmlformats.org/officeDocument/2006/relationships/hyperlink" Target="http://www.bls.gov/opub/ted/2016/employment-increased-for-all-large-metropolitan-areas-over-the-last-25-years.htm" TargetMode="External"/><Relationship Id="rId3" Type="http://schemas.openxmlformats.org/officeDocument/2006/relationships/hyperlink" Target="http://www.bls.gov/opub/ted/2016/employment-increased-for-all-large-metropolitan-areas-over-the-last-25-years.htm" TargetMode="External"/><Relationship Id="rId4" Type="http://schemas.openxmlformats.org/officeDocument/2006/relationships/hyperlink" Target="http://www.bls.gov/opub/ted/2016/employment-increased-for-all-large-metropolitan-areas-over-the-last-25-years.htm" TargetMode="External"/><Relationship Id="rId5" Type="http://schemas.openxmlformats.org/officeDocument/2006/relationships/hyperlink" Target="http://www.bls.gov/opub/ted/2016/employment-increased-for-all-large-metropolitan-areas-over-the-last-25-years.htm" TargetMode="External"/><Relationship Id="rId6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hyperlink" Target="http://www1.ctdol.state.ct.us/lmi/projections.asp" TargetMode="External"/><Relationship Id="rId2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hyperlink" Target="http://District.Name" TargetMode="External"/><Relationship Id="rId2" Type="http://schemas.openxmlformats.org/officeDocument/2006/relationships/hyperlink" Target="http://District.ID" TargetMode="External"/><Relationship Id="rId3" Type="http://schemas.openxmlformats.org/officeDocument/2006/relationships/hyperlink" Target="http://Town.ID" TargetMode="External"/><Relationship Id="rId4" Type="http://schemas.openxmlformats.org/officeDocument/2006/relationships/hyperlink" Target="http://ofa.ctdata.org/data/" TargetMode="External"/><Relationship Id="rId5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://www.brookings.edu/~/media/research/files/reports/2015/04/29-college-value-add/bmpp_collegevalueadded.pdf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s://www.irs.gov/uac/soi-tax-stats-migration-data" TargetMode="External"/><Relationship Id="rId2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3" t="s">
        <v>2</v>
      </c>
    </row>
    <row r="2">
      <c r="A2" s="3" t="s">
        <v>6</v>
      </c>
    </row>
    <row r="3">
      <c r="A3" s="2" t="s">
        <v>8</v>
      </c>
    </row>
    <row r="4">
      <c r="A4" s="2"/>
    </row>
    <row r="5">
      <c r="A5" s="2" t="s">
        <v>11</v>
      </c>
    </row>
    <row r="6">
      <c r="A6" s="2"/>
    </row>
    <row r="7">
      <c r="A7" s="3" t="s">
        <v>13</v>
      </c>
    </row>
    <row r="8">
      <c r="A8" s="5" t="s">
        <v>16</v>
      </c>
    </row>
    <row r="9">
      <c r="A9" s="2"/>
    </row>
    <row r="10">
      <c r="A10" s="3" t="s">
        <v>28</v>
      </c>
    </row>
    <row r="11">
      <c r="A11" s="6" t="s">
        <v>30</v>
      </c>
    </row>
  </sheetData>
  <hyperlinks>
    <hyperlink r:id="rId2" ref="A8"/>
    <hyperlink r:id="rId3" ref="A11"/>
  </hyperlinks>
  <drawing r:id="rId4"/>
  <legacy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2.57"/>
    <col customWidth="1" min="2" max="2" width="21.57"/>
    <col customWidth="1" min="3" max="26" width="8.0"/>
  </cols>
  <sheetData>
    <row r="1">
      <c r="A1" s="8" t="s">
        <v>301</v>
      </c>
      <c r="B1" s="8" t="s">
        <v>303</v>
      </c>
      <c r="C1" s="8" t="s">
        <v>304</v>
      </c>
      <c r="D1" s="14" t="s">
        <v>305</v>
      </c>
      <c r="E1" s="14" t="s">
        <v>306</v>
      </c>
      <c r="F1" s="14" t="s">
        <v>307</v>
      </c>
      <c r="I1" s="12" t="str">
        <f>HYPERLINK("http://www.ctdatahaven.org/reports/datahaven-community-wellbeing-survey","Source: 2015 DataHaven Community Wellbeing Survey")</f>
        <v>Source: 2015 DataHaven Community Wellbeing Survey</v>
      </c>
    </row>
    <row r="2">
      <c r="A2" s="8" t="s">
        <v>35</v>
      </c>
      <c r="B2" s="8" t="s">
        <v>310</v>
      </c>
      <c r="C2" s="14">
        <v>0.34</v>
      </c>
      <c r="D2" s="14">
        <v>0.26602857142857145</v>
      </c>
      <c r="E2" s="14">
        <v>0.3657731958762887</v>
      </c>
      <c r="F2" s="14">
        <v>0.51</v>
      </c>
    </row>
    <row r="3">
      <c r="A3" s="8" t="s">
        <v>35</v>
      </c>
      <c r="B3" s="8" t="s">
        <v>311</v>
      </c>
      <c r="C3" s="14">
        <v>0.41</v>
      </c>
      <c r="D3" s="14">
        <v>0.4057428571428571</v>
      </c>
      <c r="E3" s="14">
        <v>0.41329896907216496</v>
      </c>
      <c r="F3" s="14">
        <v>0.34</v>
      </c>
    </row>
    <row r="4">
      <c r="A4" s="8" t="s">
        <v>35</v>
      </c>
      <c r="B4" s="8" t="s">
        <v>312</v>
      </c>
      <c r="C4" s="14">
        <v>0.17</v>
      </c>
      <c r="D4" s="14">
        <v>0.2182285714285714</v>
      </c>
      <c r="E4" s="14">
        <v>0.1909278350515464</v>
      </c>
      <c r="F4" s="14">
        <v>0.09</v>
      </c>
    </row>
    <row r="5">
      <c r="A5" s="8" t="s">
        <v>35</v>
      </c>
      <c r="B5" s="8" t="s">
        <v>313</v>
      </c>
      <c r="C5" s="14">
        <v>0.04</v>
      </c>
      <c r="D5" s="14">
        <v>0.07822857142857144</v>
      </c>
      <c r="E5" s="14">
        <v>0.005154639175257732</v>
      </c>
      <c r="F5" s="14">
        <v>0.03</v>
      </c>
    </row>
    <row r="6">
      <c r="A6" s="8" t="s">
        <v>35</v>
      </c>
      <c r="B6" s="8" t="s">
        <v>314</v>
      </c>
      <c r="C6" s="14">
        <v>0.02</v>
      </c>
      <c r="D6" s="14">
        <v>0.007942857142857144</v>
      </c>
      <c r="E6" s="14">
        <v>0.014845360824742268</v>
      </c>
      <c r="F6" s="14">
        <v>0.01</v>
      </c>
    </row>
    <row r="7">
      <c r="A7" s="8" t="s">
        <v>35</v>
      </c>
      <c r="B7" s="8" t="s">
        <v>316</v>
      </c>
      <c r="C7" s="14">
        <v>0.02</v>
      </c>
      <c r="D7" s="14">
        <v>0.019857142857142858</v>
      </c>
      <c r="E7" s="14">
        <v>0.009690721649484537</v>
      </c>
      <c r="F7" s="14">
        <v>0.02</v>
      </c>
    </row>
    <row r="8">
      <c r="A8" s="8" t="s">
        <v>318</v>
      </c>
      <c r="B8" s="8" t="s">
        <v>310</v>
      </c>
      <c r="C8" s="14">
        <v>0.34</v>
      </c>
      <c r="D8" s="14">
        <v>0.2740909090909091</v>
      </c>
      <c r="E8" s="14">
        <v>0.37127819548872176</v>
      </c>
      <c r="F8" s="14">
        <v>0.3519222462203024</v>
      </c>
    </row>
    <row r="9">
      <c r="A9" s="8" t="s">
        <v>318</v>
      </c>
      <c r="B9" s="8" t="s">
        <v>311</v>
      </c>
      <c r="C9" s="14">
        <v>0.45</v>
      </c>
      <c r="D9" s="14">
        <v>0.5305681818181818</v>
      </c>
      <c r="E9" s="14">
        <v>0.4604511278195489</v>
      </c>
      <c r="F9" s="14">
        <v>0.4334557235421167</v>
      </c>
    </row>
    <row r="10">
      <c r="A10" s="8" t="s">
        <v>318</v>
      </c>
      <c r="B10" s="8" t="s">
        <v>312</v>
      </c>
      <c r="C10" s="14">
        <v>0.18</v>
      </c>
      <c r="D10" s="14">
        <v>0.16420454545454544</v>
      </c>
      <c r="E10" s="14">
        <v>0.15754385964912282</v>
      </c>
      <c r="F10" s="14">
        <v>0.18712742980561559</v>
      </c>
    </row>
    <row r="11">
      <c r="A11" s="8" t="s">
        <v>318</v>
      </c>
      <c r="B11" s="8" t="s">
        <v>313</v>
      </c>
      <c r="C11" s="14">
        <v>0.01</v>
      </c>
      <c r="D11" s="14">
        <v>0.010568181818181819</v>
      </c>
      <c r="E11" s="14">
        <v>0.010726817042606517</v>
      </c>
      <c r="F11" s="14">
        <v>0.0035637149028077755</v>
      </c>
    </row>
    <row r="12">
      <c r="A12" s="8" t="s">
        <v>318</v>
      </c>
      <c r="B12" s="8" t="s">
        <v>314</v>
      </c>
      <c r="C12" s="14">
        <v>0.01</v>
      </c>
      <c r="D12" s="14">
        <v>0.007045454545454546</v>
      </c>
      <c r="E12" s="14">
        <v>0.0</v>
      </c>
      <c r="F12" s="14">
        <v>0.01183585313174946</v>
      </c>
    </row>
    <row r="13">
      <c r="A13" s="8" t="s">
        <v>318</v>
      </c>
      <c r="B13" s="8" t="s">
        <v>316</v>
      </c>
      <c r="C13" s="14">
        <v>0.01</v>
      </c>
      <c r="D13" s="14">
        <v>0.017045454545454544</v>
      </c>
      <c r="E13" s="14">
        <v>0.0</v>
      </c>
      <c r="F13" s="14">
        <v>0.012095032397408209</v>
      </c>
    </row>
    <row r="14">
      <c r="A14" s="8" t="s">
        <v>322</v>
      </c>
      <c r="B14" s="8" t="s">
        <v>310</v>
      </c>
      <c r="C14" s="14">
        <v>0.26</v>
      </c>
      <c r="D14" s="14">
        <v>0.32</v>
      </c>
      <c r="E14" s="14">
        <v>0.23</v>
      </c>
      <c r="F14" s="14">
        <v>0.28</v>
      </c>
    </row>
    <row r="15">
      <c r="A15" s="8" t="s">
        <v>322</v>
      </c>
      <c r="B15" s="8" t="s">
        <v>311</v>
      </c>
      <c r="C15" s="14">
        <v>0.39</v>
      </c>
      <c r="D15" s="14">
        <v>0.41</v>
      </c>
      <c r="E15" s="14">
        <v>0.39</v>
      </c>
      <c r="F15" s="14">
        <v>0.39</v>
      </c>
    </row>
    <row r="16">
      <c r="A16" s="8" t="s">
        <v>322</v>
      </c>
      <c r="B16" s="8" t="s">
        <v>312</v>
      </c>
      <c r="C16" s="14">
        <v>0.28</v>
      </c>
      <c r="D16" s="14">
        <v>0.14</v>
      </c>
      <c r="E16" s="14">
        <v>0.32</v>
      </c>
      <c r="F16" s="14">
        <v>0.28</v>
      </c>
    </row>
    <row r="17">
      <c r="A17" s="8" t="s">
        <v>322</v>
      </c>
      <c r="B17" s="8" t="s">
        <v>313</v>
      </c>
      <c r="C17" s="14">
        <v>0.03</v>
      </c>
      <c r="D17" s="14">
        <v>0.1</v>
      </c>
      <c r="E17" s="14">
        <v>0.04</v>
      </c>
      <c r="F17" s="14">
        <v>0.02</v>
      </c>
    </row>
    <row r="18">
      <c r="A18" s="8" t="s">
        <v>322</v>
      </c>
      <c r="B18" s="8" t="s">
        <v>314</v>
      </c>
      <c r="C18" s="14">
        <v>0.02</v>
      </c>
      <c r="D18" s="14">
        <v>0.0</v>
      </c>
      <c r="E18" s="14">
        <v>0.01</v>
      </c>
      <c r="F18" s="14">
        <v>0.02</v>
      </c>
    </row>
    <row r="19">
      <c r="A19" s="8" t="s">
        <v>322</v>
      </c>
      <c r="B19" s="8" t="s">
        <v>316</v>
      </c>
      <c r="C19" s="14">
        <v>0.02</v>
      </c>
      <c r="D19" s="14">
        <v>0.03</v>
      </c>
      <c r="E19" s="14">
        <v>0.01</v>
      </c>
      <c r="F19" s="14">
        <v>0.01</v>
      </c>
    </row>
    <row r="20">
      <c r="A20" s="8" t="s">
        <v>323</v>
      </c>
      <c r="B20" s="8" t="s">
        <v>310</v>
      </c>
      <c r="C20" s="14">
        <v>0.31</v>
      </c>
      <c r="D20" s="14">
        <v>0.3111286089238845</v>
      </c>
      <c r="E20" s="14">
        <v>0.3307127659574468</v>
      </c>
      <c r="F20" s="14">
        <v>0.32189071986123163</v>
      </c>
    </row>
    <row r="21">
      <c r="A21" s="8" t="s">
        <v>323</v>
      </c>
      <c r="B21" s="8" t="s">
        <v>311</v>
      </c>
      <c r="C21" s="14">
        <v>0.42</v>
      </c>
      <c r="D21" s="14">
        <v>0.4511286089238845</v>
      </c>
      <c r="E21" s="14">
        <v>0.43131914893617024</v>
      </c>
      <c r="F21" s="14">
        <v>0.40975715524718126</v>
      </c>
    </row>
    <row r="22">
      <c r="A22" s="8" t="s">
        <v>323</v>
      </c>
      <c r="B22" s="8" t="s">
        <v>312</v>
      </c>
      <c r="C22" s="14">
        <v>0.21</v>
      </c>
      <c r="D22" s="14">
        <v>0.17112860892388448</v>
      </c>
      <c r="E22" s="14">
        <v>0.20263829787234042</v>
      </c>
      <c r="F22" s="14">
        <v>0.22492627927146577</v>
      </c>
    </row>
    <row r="23">
      <c r="A23" s="8" t="s">
        <v>323</v>
      </c>
      <c r="B23" s="8" t="s">
        <v>313</v>
      </c>
      <c r="C23" s="14">
        <v>0.02</v>
      </c>
      <c r="D23" s="14">
        <v>0.051049868766404195</v>
      </c>
      <c r="E23" s="14">
        <v>0.020659574468085105</v>
      </c>
      <c r="F23" s="14">
        <v>0.01336513443191674</v>
      </c>
    </row>
    <row r="24">
      <c r="A24" s="8" t="s">
        <v>323</v>
      </c>
      <c r="B24" s="8" t="s">
        <v>314</v>
      </c>
      <c r="C24" s="14">
        <v>0.01</v>
      </c>
      <c r="D24" s="14">
        <v>0.0</v>
      </c>
      <c r="E24" s="14">
        <v>0.009999999999999998</v>
      </c>
      <c r="F24" s="14">
        <v>0.015039028620988725</v>
      </c>
    </row>
    <row r="25">
      <c r="A25" s="8" t="s">
        <v>323</v>
      </c>
      <c r="B25" s="8" t="s">
        <v>316</v>
      </c>
      <c r="C25" s="14">
        <v>0.02</v>
      </c>
      <c r="D25" s="14">
        <v>0.015564304461942256</v>
      </c>
      <c r="E25" s="14">
        <v>0.004670212765957447</v>
      </c>
      <c r="F25" s="14">
        <v>0.015021682567215958</v>
      </c>
    </row>
    <row r="27">
      <c r="C27" s="8" t="s">
        <v>325</v>
      </c>
      <c r="D27" s="14" t="s">
        <v>305</v>
      </c>
      <c r="E27" s="14" t="s">
        <v>306</v>
      </c>
      <c r="F27" s="14" t="s">
        <v>307</v>
      </c>
    </row>
    <row r="28">
      <c r="C28" s="8" t="s">
        <v>35</v>
      </c>
      <c r="D28" s="14">
        <f t="shared" ref="D28:F28" si="1">sum(D4:D6)</f>
        <v>0.3044</v>
      </c>
      <c r="E28" s="14">
        <f t="shared" si="1"/>
        <v>0.2109278351</v>
      </c>
      <c r="F28" s="14">
        <f t="shared" si="1"/>
        <v>0.13</v>
      </c>
    </row>
    <row r="29">
      <c r="C29" s="8" t="s">
        <v>318</v>
      </c>
      <c r="D29" s="14">
        <f t="shared" ref="D29:G29" si="2">sum(D10:D12)</f>
        <v>0.1818181818</v>
      </c>
      <c r="E29" s="14">
        <f t="shared" si="2"/>
        <v>0.1682706767</v>
      </c>
      <c r="F29" s="14">
        <f t="shared" si="2"/>
        <v>0.2025269978</v>
      </c>
      <c r="G29" s="14">
        <f t="shared" si="2"/>
        <v>0</v>
      </c>
    </row>
    <row r="30">
      <c r="C30" s="8" t="s">
        <v>322</v>
      </c>
      <c r="D30" s="14">
        <f t="shared" ref="D30:G30" si="3">sum(D16:D18)</f>
        <v>0.24</v>
      </c>
      <c r="E30" s="14">
        <f t="shared" si="3"/>
        <v>0.37</v>
      </c>
      <c r="F30" s="14">
        <f t="shared" si="3"/>
        <v>0.32</v>
      </c>
      <c r="G30" s="14">
        <f t="shared" si="3"/>
        <v>0</v>
      </c>
    </row>
    <row r="31">
      <c r="C31" s="8"/>
      <c r="D31" s="14"/>
      <c r="E31" s="14"/>
      <c r="F31" s="14"/>
    </row>
    <row r="32">
      <c r="B32" s="15" t="s">
        <v>328</v>
      </c>
      <c r="C32" s="8" t="s">
        <v>329</v>
      </c>
      <c r="D32" s="14">
        <f t="shared" ref="D32:F32" si="4">(D29*D33+D30*D34)/SUM(D33:D34)</f>
        <v>0.2018858561</v>
      </c>
      <c r="E32" s="14">
        <f t="shared" si="4"/>
        <v>0.246359447</v>
      </c>
      <c r="F32" s="14">
        <f t="shared" si="4"/>
        <v>0.2655959373</v>
      </c>
    </row>
    <row r="33">
      <c r="B33" s="39" t="s">
        <v>336</v>
      </c>
      <c r="C33" s="8" t="s">
        <v>318</v>
      </c>
      <c r="D33" s="8">
        <v>264.0</v>
      </c>
      <c r="E33" s="8">
        <v>399.0</v>
      </c>
      <c r="F33" s="8">
        <v>383.0</v>
      </c>
    </row>
    <row r="34">
      <c r="C34" s="8" t="s">
        <v>322</v>
      </c>
      <c r="D34" s="8">
        <v>139.0</v>
      </c>
      <c r="E34" s="8">
        <v>252.0</v>
      </c>
      <c r="F34" s="8">
        <v>444.0</v>
      </c>
    </row>
    <row r="37">
      <c r="C37" s="40" t="s">
        <v>325</v>
      </c>
      <c r="D37" s="40" t="s">
        <v>305</v>
      </c>
      <c r="E37" s="40" t="s">
        <v>306</v>
      </c>
      <c r="F37" s="40" t="s">
        <v>307</v>
      </c>
    </row>
    <row r="38">
      <c r="C38" s="40" t="s">
        <v>35</v>
      </c>
      <c r="D38" s="40">
        <f t="shared" ref="D38:F38" si="5">D28</f>
        <v>0.3044</v>
      </c>
      <c r="E38" s="40">
        <f t="shared" si="5"/>
        <v>0.2109278351</v>
      </c>
      <c r="F38" s="40">
        <f t="shared" si="5"/>
        <v>0.13</v>
      </c>
    </row>
    <row r="39">
      <c r="C39" s="40" t="s">
        <v>329</v>
      </c>
      <c r="D39" s="40">
        <f t="shared" ref="D39:F39" si="6">D32</f>
        <v>0.2018858561</v>
      </c>
      <c r="E39" s="40">
        <f t="shared" si="6"/>
        <v>0.246359447</v>
      </c>
      <c r="F39" s="40">
        <f t="shared" si="6"/>
        <v>0.2655959373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3.71"/>
    <col customWidth="1" min="2" max="2" width="17.86"/>
  </cols>
  <sheetData>
    <row r="1">
      <c r="A1" s="41" t="s">
        <v>368</v>
      </c>
    </row>
    <row r="2">
      <c r="A2" s="42"/>
    </row>
    <row r="3">
      <c r="A3" s="43" t="s">
        <v>372</v>
      </c>
      <c r="B3" s="44" t="s">
        <v>373</v>
      </c>
      <c r="C3" s="44" t="s">
        <v>376</v>
      </c>
      <c r="D3" s="44" t="s">
        <v>378</v>
      </c>
      <c r="E3" s="44" t="s">
        <v>379</v>
      </c>
      <c r="H3" s="15" t="s">
        <v>381</v>
      </c>
    </row>
    <row r="4">
      <c r="A4" s="43" t="s">
        <v>382</v>
      </c>
      <c r="B4" s="45">
        <v>1.444</v>
      </c>
      <c r="C4" s="45">
        <v>0.368</v>
      </c>
      <c r="D4" s="45">
        <v>0.232</v>
      </c>
      <c r="E4" s="45">
        <v>0.041</v>
      </c>
      <c r="H4" s="21" t="s">
        <v>385</v>
      </c>
    </row>
    <row r="5">
      <c r="A5" s="43" t="s">
        <v>386</v>
      </c>
      <c r="B5" s="46">
        <v>144.1</v>
      </c>
      <c r="C5" s="46">
        <v>2.3</v>
      </c>
      <c r="D5" s="46">
        <v>16.0</v>
      </c>
      <c r="E5" s="46">
        <v>2.6</v>
      </c>
    </row>
    <row r="6">
      <c r="A6" s="43" t="s">
        <v>391</v>
      </c>
      <c r="B6" s="46">
        <v>107.0</v>
      </c>
      <c r="C6" s="46">
        <v>13.5</v>
      </c>
      <c r="D6" s="46">
        <v>18.9</v>
      </c>
      <c r="E6" s="46">
        <v>4.3</v>
      </c>
    </row>
    <row r="7">
      <c r="A7" s="43" t="s">
        <v>393</v>
      </c>
      <c r="B7" s="46">
        <v>102.5</v>
      </c>
      <c r="C7" s="46">
        <v>23.9</v>
      </c>
      <c r="D7" s="46">
        <v>17.1</v>
      </c>
      <c r="E7" s="46">
        <v>3.9</v>
      </c>
    </row>
    <row r="8">
      <c r="A8" s="43" t="s">
        <v>396</v>
      </c>
      <c r="B8" s="46">
        <v>93.1</v>
      </c>
      <c r="C8" s="46">
        <v>4.9</v>
      </c>
      <c r="D8" s="46">
        <v>14.8</v>
      </c>
      <c r="E8" s="46">
        <v>3.7</v>
      </c>
    </row>
    <row r="9">
      <c r="A9" s="43" t="s">
        <v>397</v>
      </c>
      <c r="B9" s="46">
        <v>88.4</v>
      </c>
      <c r="C9" s="46">
        <v>7.4</v>
      </c>
      <c r="D9" s="46">
        <v>19.4</v>
      </c>
      <c r="E9" s="46">
        <v>3.4</v>
      </c>
    </row>
    <row r="10">
      <c r="A10" s="43" t="s">
        <v>167</v>
      </c>
      <c r="B10" s="46">
        <v>84.2</v>
      </c>
      <c r="C10" s="46">
        <v>17.7</v>
      </c>
      <c r="D10" s="46">
        <v>16.3</v>
      </c>
      <c r="E10" s="46">
        <v>2.6</v>
      </c>
    </row>
    <row r="11">
      <c r="A11" s="43" t="s">
        <v>399</v>
      </c>
      <c r="B11" s="46">
        <v>82.7</v>
      </c>
      <c r="C11" s="46">
        <v>23.2</v>
      </c>
      <c r="D11" s="46">
        <v>15.8</v>
      </c>
      <c r="E11" s="46">
        <v>2.9</v>
      </c>
    </row>
    <row r="12">
      <c r="A12" s="43" t="s">
        <v>400</v>
      </c>
      <c r="B12" s="46">
        <v>72.6</v>
      </c>
      <c r="C12" s="46">
        <v>20.7</v>
      </c>
      <c r="D12" s="46">
        <v>17.1</v>
      </c>
      <c r="E12" s="46">
        <v>3.9</v>
      </c>
    </row>
    <row r="13">
      <c r="A13" s="43" t="s">
        <v>402</v>
      </c>
      <c r="B13" s="46">
        <v>69.8</v>
      </c>
      <c r="C13" s="46">
        <v>19.0</v>
      </c>
      <c r="D13" s="46">
        <v>20.1</v>
      </c>
      <c r="E13" s="46">
        <v>3.7</v>
      </c>
    </row>
    <row r="14">
      <c r="A14" s="43" t="s">
        <v>403</v>
      </c>
      <c r="B14" s="46">
        <v>67.3</v>
      </c>
      <c r="C14" s="46">
        <v>15.3</v>
      </c>
      <c r="D14" s="46">
        <v>15.6</v>
      </c>
      <c r="E14" s="46">
        <v>2.7</v>
      </c>
    </row>
    <row r="15">
      <c r="A15" s="43" t="s">
        <v>405</v>
      </c>
      <c r="B15" s="46">
        <v>66.1</v>
      </c>
      <c r="C15" s="46">
        <v>22.3</v>
      </c>
      <c r="D15" s="46">
        <v>15.2</v>
      </c>
      <c r="E15" s="46">
        <v>0.3</v>
      </c>
    </row>
    <row r="16">
      <c r="A16" s="43" t="s">
        <v>406</v>
      </c>
      <c r="B16" s="46">
        <v>65.6</v>
      </c>
      <c r="C16" s="46">
        <v>18.1</v>
      </c>
      <c r="D16" s="46">
        <v>18.5</v>
      </c>
      <c r="E16" s="46">
        <v>3.1</v>
      </c>
    </row>
    <row r="17">
      <c r="A17" s="43" t="s">
        <v>408</v>
      </c>
      <c r="B17" s="46">
        <v>65.5</v>
      </c>
      <c r="C17" s="46">
        <v>10.0</v>
      </c>
      <c r="D17" s="46">
        <v>14.1</v>
      </c>
      <c r="E17" s="46">
        <v>3.0</v>
      </c>
    </row>
    <row r="18">
      <c r="A18" s="43" t="s">
        <v>409</v>
      </c>
      <c r="B18" s="46">
        <v>61.1</v>
      </c>
      <c r="C18" s="46">
        <v>7.1</v>
      </c>
      <c r="D18" s="46">
        <v>12.9</v>
      </c>
      <c r="E18" s="46">
        <v>3.5</v>
      </c>
    </row>
    <row r="19">
      <c r="A19" s="43" t="s">
        <v>412</v>
      </c>
      <c r="B19" s="46">
        <v>54.6</v>
      </c>
      <c r="C19" s="46">
        <v>12.1</v>
      </c>
      <c r="D19" s="46">
        <v>14.6</v>
      </c>
      <c r="E19" s="46">
        <v>3.2</v>
      </c>
    </row>
    <row r="20">
      <c r="A20" s="43" t="s">
        <v>413</v>
      </c>
      <c r="B20" s="46">
        <v>52.8</v>
      </c>
      <c r="C20" s="46">
        <v>6.3</v>
      </c>
      <c r="D20" s="46">
        <v>14.9</v>
      </c>
      <c r="E20" s="46">
        <v>2.6</v>
      </c>
    </row>
    <row r="21">
      <c r="A21" s="43" t="s">
        <v>415</v>
      </c>
      <c r="B21" s="46">
        <v>50.7</v>
      </c>
      <c r="C21" s="46">
        <v>3.7</v>
      </c>
      <c r="D21" s="46">
        <v>14.3</v>
      </c>
      <c r="E21" s="46">
        <v>3.4</v>
      </c>
    </row>
    <row r="22">
      <c r="A22" s="43" t="s">
        <v>417</v>
      </c>
      <c r="B22" s="46">
        <v>48.6</v>
      </c>
      <c r="C22" s="46">
        <v>14.5</v>
      </c>
      <c r="D22" s="46">
        <v>15.3</v>
      </c>
      <c r="E22" s="46">
        <v>3.3</v>
      </c>
    </row>
    <row r="23">
      <c r="A23" s="43" t="s">
        <v>418</v>
      </c>
      <c r="B23" s="46">
        <v>46.1</v>
      </c>
      <c r="C23" s="46">
        <v>2.0</v>
      </c>
      <c r="D23" s="46">
        <v>12.5</v>
      </c>
      <c r="E23" s="46">
        <v>2.4</v>
      </c>
    </row>
    <row r="24">
      <c r="A24" s="43" t="s">
        <v>420</v>
      </c>
      <c r="B24" s="46">
        <v>45.7</v>
      </c>
      <c r="C24" s="46">
        <v>8.1</v>
      </c>
      <c r="D24" s="46">
        <v>7.0</v>
      </c>
      <c r="E24" s="46">
        <v>2.8</v>
      </c>
    </row>
    <row r="25">
      <c r="A25" s="43" t="s">
        <v>422</v>
      </c>
      <c r="B25" s="46">
        <v>45.1</v>
      </c>
      <c r="C25" s="46">
        <v>11.5</v>
      </c>
      <c r="D25" s="46">
        <v>10.1</v>
      </c>
      <c r="E25" s="46">
        <v>1.1</v>
      </c>
    </row>
    <row r="26">
      <c r="A26" s="43" t="s">
        <v>423</v>
      </c>
      <c r="B26" s="46">
        <v>43.7</v>
      </c>
      <c r="C26" s="46">
        <v>7.6</v>
      </c>
      <c r="D26" s="46">
        <v>12.9</v>
      </c>
      <c r="E26" s="46">
        <v>2.9</v>
      </c>
    </row>
    <row r="27">
      <c r="A27" s="43" t="s">
        <v>425</v>
      </c>
      <c r="B27" s="46">
        <v>42.4</v>
      </c>
      <c r="C27" s="46">
        <v>11.2</v>
      </c>
      <c r="D27" s="46">
        <v>13.6</v>
      </c>
      <c r="E27" s="46">
        <v>2.7</v>
      </c>
    </row>
    <row r="28">
      <c r="A28" s="43" t="s">
        <v>426</v>
      </c>
      <c r="B28" s="46">
        <v>41.8</v>
      </c>
      <c r="C28" s="46">
        <v>8.9</v>
      </c>
      <c r="D28" s="46">
        <v>11.1</v>
      </c>
      <c r="E28" s="46">
        <v>1.4</v>
      </c>
    </row>
    <row r="29">
      <c r="A29" s="43" t="s">
        <v>428</v>
      </c>
      <c r="B29" s="46">
        <v>40.4</v>
      </c>
      <c r="C29" s="46">
        <v>9.0</v>
      </c>
      <c r="D29" s="46">
        <v>12.0</v>
      </c>
      <c r="E29" s="46">
        <v>4.5</v>
      </c>
    </row>
    <row r="30">
      <c r="A30" s="43" t="s">
        <v>429</v>
      </c>
      <c r="B30" s="46">
        <v>37.2</v>
      </c>
      <c r="C30" s="46">
        <v>5.9</v>
      </c>
      <c r="D30" s="46">
        <v>9.7</v>
      </c>
      <c r="E30" s="46">
        <v>1.8</v>
      </c>
    </row>
    <row r="31">
      <c r="A31" s="43" t="s">
        <v>430</v>
      </c>
      <c r="B31" s="46">
        <v>32.6</v>
      </c>
      <c r="C31" s="46">
        <v>8.5</v>
      </c>
      <c r="D31" s="46">
        <v>12.4</v>
      </c>
      <c r="E31" s="46">
        <v>3.1</v>
      </c>
    </row>
    <row r="32">
      <c r="A32" s="43" t="s">
        <v>431</v>
      </c>
      <c r="B32" s="46">
        <v>29.3</v>
      </c>
      <c r="C32" s="46">
        <v>-0.6</v>
      </c>
      <c r="D32" s="46">
        <v>6.7</v>
      </c>
      <c r="E32" s="46">
        <v>1.7</v>
      </c>
    </row>
    <row r="33">
      <c r="A33" s="43" t="s">
        <v>165</v>
      </c>
      <c r="B33" s="46">
        <v>29.3</v>
      </c>
      <c r="C33" s="46">
        <v>0.5</v>
      </c>
      <c r="D33" s="46">
        <v>4.4</v>
      </c>
      <c r="E33" s="46">
        <v>1.4</v>
      </c>
    </row>
    <row r="34">
      <c r="A34" s="43" t="s">
        <v>434</v>
      </c>
      <c r="B34" s="46">
        <v>29.1</v>
      </c>
      <c r="C34" s="46">
        <v>19.2</v>
      </c>
      <c r="D34" s="46">
        <v>20.8</v>
      </c>
      <c r="E34" s="46">
        <v>3.8</v>
      </c>
    </row>
    <row r="35">
      <c r="A35" s="43" t="s">
        <v>436</v>
      </c>
      <c r="B35" s="46">
        <v>28.6</v>
      </c>
      <c r="C35" s="46">
        <v>6.5</v>
      </c>
      <c r="D35" s="46">
        <v>8.2</v>
      </c>
      <c r="E35" s="46">
        <v>1.3</v>
      </c>
    </row>
    <row r="36">
      <c r="A36" s="43" t="s">
        <v>437</v>
      </c>
      <c r="B36" s="46">
        <v>25.1</v>
      </c>
      <c r="C36" s="46">
        <v>6.5</v>
      </c>
      <c r="D36" s="46">
        <v>7.8</v>
      </c>
      <c r="E36" s="46">
        <v>2.6</v>
      </c>
    </row>
    <row r="37">
      <c r="A37" s="43" t="s">
        <v>439</v>
      </c>
      <c r="B37" s="46">
        <v>24.9</v>
      </c>
      <c r="C37" s="46">
        <v>13.3</v>
      </c>
      <c r="D37" s="46">
        <v>18.6</v>
      </c>
      <c r="E37" s="46">
        <v>3.2</v>
      </c>
    </row>
    <row r="38">
      <c r="A38" s="43" t="s">
        <v>442</v>
      </c>
      <c r="B38" s="46">
        <v>24.7</v>
      </c>
      <c r="C38" s="46">
        <v>3.7</v>
      </c>
      <c r="D38" s="46">
        <v>8.7</v>
      </c>
      <c r="E38" s="46">
        <v>2.1</v>
      </c>
    </row>
    <row r="39">
      <c r="A39" s="43" t="s">
        <v>443</v>
      </c>
      <c r="B39" s="46">
        <v>23.0</v>
      </c>
      <c r="C39" s="46">
        <v>9.6</v>
      </c>
      <c r="D39" s="46">
        <v>9.1</v>
      </c>
      <c r="E39" s="46">
        <v>1.6</v>
      </c>
    </row>
    <row r="40">
      <c r="A40" s="43" t="s">
        <v>445</v>
      </c>
      <c r="B40" s="46">
        <v>20.0</v>
      </c>
      <c r="C40" s="46">
        <v>8.7</v>
      </c>
      <c r="D40" s="46">
        <v>9.6</v>
      </c>
      <c r="E40" s="46">
        <v>2.1</v>
      </c>
    </row>
    <row r="41">
      <c r="A41" s="43" t="s">
        <v>446</v>
      </c>
      <c r="B41" s="46">
        <v>19.8</v>
      </c>
      <c r="C41" s="46">
        <v>-1.6</v>
      </c>
      <c r="D41" s="46">
        <v>5.3</v>
      </c>
      <c r="E41" s="46">
        <v>1.0</v>
      </c>
    </row>
    <row r="42">
      <c r="A42" s="43" t="s">
        <v>448</v>
      </c>
      <c r="B42" s="46">
        <v>17.5</v>
      </c>
      <c r="C42" s="46">
        <v>2.7</v>
      </c>
      <c r="D42" s="46">
        <v>5.9</v>
      </c>
      <c r="E42" s="46">
        <v>2.6</v>
      </c>
    </row>
    <row r="43">
      <c r="A43" s="43" t="s">
        <v>450</v>
      </c>
      <c r="B43" s="46">
        <v>17.3</v>
      </c>
      <c r="C43" s="46">
        <v>1.2</v>
      </c>
      <c r="D43" s="46">
        <v>4.8</v>
      </c>
      <c r="E43" s="46">
        <v>1.7</v>
      </c>
    </row>
    <row r="44">
      <c r="A44" s="43" t="s">
        <v>451</v>
      </c>
      <c r="B44" s="46">
        <v>16.5</v>
      </c>
      <c r="C44" s="46">
        <v>2.9</v>
      </c>
      <c r="D44" s="46">
        <v>8.4</v>
      </c>
      <c r="E44" s="46">
        <v>1.8</v>
      </c>
    </row>
    <row r="45">
      <c r="A45" s="43" t="s">
        <v>453</v>
      </c>
      <c r="B45" s="46">
        <v>13.6</v>
      </c>
      <c r="C45" s="46">
        <v>-0.3</v>
      </c>
      <c r="D45" s="46">
        <v>7.3</v>
      </c>
      <c r="E45" s="46">
        <v>2.1</v>
      </c>
    </row>
    <row r="46">
      <c r="A46" s="43" t="s">
        <v>455</v>
      </c>
      <c r="B46" s="46">
        <v>13.3</v>
      </c>
      <c r="C46" s="46">
        <v>3.2</v>
      </c>
      <c r="D46" s="46">
        <v>11.1</v>
      </c>
      <c r="E46" s="46">
        <v>2.5</v>
      </c>
    </row>
    <row r="47">
      <c r="A47" s="43" t="s">
        <v>456</v>
      </c>
      <c r="B47" s="46">
        <v>12.9</v>
      </c>
      <c r="C47" s="46">
        <v>1.1</v>
      </c>
      <c r="D47" s="46">
        <v>5.6</v>
      </c>
      <c r="E47" s="46">
        <v>0.8</v>
      </c>
    </row>
    <row r="48">
      <c r="A48" s="43" t="s">
        <v>172</v>
      </c>
      <c r="B48" s="46">
        <v>12.6</v>
      </c>
      <c r="C48" s="46">
        <v>2.1</v>
      </c>
      <c r="D48" s="46">
        <v>1.7</v>
      </c>
      <c r="E48" s="46">
        <v>0.2</v>
      </c>
    </row>
    <row r="49">
      <c r="A49" s="43" t="s">
        <v>164</v>
      </c>
      <c r="B49" s="46">
        <v>7.0</v>
      </c>
      <c r="C49" s="46">
        <v>1.0</v>
      </c>
      <c r="D49" s="46">
        <v>2.4</v>
      </c>
      <c r="E49" s="46">
        <v>-0.5</v>
      </c>
    </row>
    <row r="50">
      <c r="A50" s="43" t="s">
        <v>460</v>
      </c>
      <c r="B50" s="46">
        <v>5.5</v>
      </c>
      <c r="C50" s="46">
        <v>-2.6</v>
      </c>
      <c r="D50" s="46">
        <v>11.2</v>
      </c>
      <c r="E50" s="46">
        <v>2.2</v>
      </c>
    </row>
    <row r="51">
      <c r="A51" s="43" t="s">
        <v>462</v>
      </c>
      <c r="B51" s="46">
        <v>4.9</v>
      </c>
      <c r="C51" s="46">
        <v>19.6</v>
      </c>
      <c r="D51" s="46">
        <v>6.2</v>
      </c>
      <c r="E51" s="46">
        <v>0.2</v>
      </c>
    </row>
    <row r="52">
      <c r="A52" s="43" t="s">
        <v>463</v>
      </c>
      <c r="B52" s="46">
        <v>4.3</v>
      </c>
      <c r="C52" s="46">
        <v>1.8</v>
      </c>
      <c r="D52" s="46">
        <v>3.1</v>
      </c>
      <c r="E52" s="46">
        <v>0.6</v>
      </c>
    </row>
    <row r="53">
      <c r="A53" s="43" t="s">
        <v>464</v>
      </c>
      <c r="B53" s="46">
        <v>3.5</v>
      </c>
      <c r="C53" s="46">
        <v>-2.6</v>
      </c>
      <c r="D53" s="46">
        <v>5.7</v>
      </c>
      <c r="E53" s="46">
        <v>1.3</v>
      </c>
    </row>
    <row r="54">
      <c r="A54" s="43" t="s">
        <v>466</v>
      </c>
      <c r="B54" s="46">
        <v>1.1</v>
      </c>
      <c r="C54" s="46">
        <v>2.6</v>
      </c>
      <c r="D54" s="46">
        <v>4.3</v>
      </c>
      <c r="E54" s="46">
        <v>0.9</v>
      </c>
    </row>
    <row r="55">
      <c r="A55" s="42"/>
    </row>
    <row r="56">
      <c r="A56" s="42"/>
    </row>
    <row r="57">
      <c r="A57" s="42"/>
    </row>
    <row r="58">
      <c r="A58" s="42"/>
    </row>
    <row r="59">
      <c r="A59" s="42"/>
    </row>
    <row r="60">
      <c r="A60" s="42"/>
    </row>
    <row r="61">
      <c r="A61" s="42"/>
    </row>
    <row r="62">
      <c r="A62" s="42"/>
    </row>
    <row r="63">
      <c r="A63" s="42"/>
    </row>
    <row r="64">
      <c r="A64" s="42"/>
    </row>
    <row r="65">
      <c r="A65" s="42"/>
    </row>
    <row r="66">
      <c r="A66" s="42"/>
    </row>
    <row r="67">
      <c r="A67" s="42"/>
    </row>
    <row r="68">
      <c r="A68" s="42"/>
    </row>
    <row r="69">
      <c r="A69" s="42"/>
    </row>
    <row r="70">
      <c r="A70" s="42"/>
    </row>
    <row r="71">
      <c r="A71" s="42"/>
    </row>
    <row r="72">
      <c r="A72" s="42"/>
    </row>
    <row r="73">
      <c r="A73" s="42"/>
    </row>
    <row r="74">
      <c r="A74" s="42"/>
    </row>
    <row r="75">
      <c r="A75" s="42"/>
    </row>
    <row r="76">
      <c r="A76" s="42"/>
    </row>
    <row r="77">
      <c r="A77" s="42"/>
    </row>
    <row r="78">
      <c r="A78" s="42"/>
    </row>
    <row r="79">
      <c r="A79" s="42"/>
    </row>
    <row r="80">
      <c r="A80" s="42"/>
    </row>
    <row r="81">
      <c r="A81" s="42"/>
    </row>
    <row r="82">
      <c r="A82" s="42"/>
    </row>
    <row r="83">
      <c r="A83" s="42"/>
    </row>
    <row r="84">
      <c r="A84" s="42"/>
    </row>
    <row r="85">
      <c r="A85" s="42"/>
    </row>
    <row r="86">
      <c r="A86" s="42"/>
    </row>
    <row r="87">
      <c r="A87" s="42"/>
    </row>
    <row r="88">
      <c r="A88" s="42"/>
    </row>
    <row r="89">
      <c r="A89" s="42"/>
    </row>
    <row r="90">
      <c r="A90" s="42"/>
    </row>
    <row r="91">
      <c r="A91" s="42"/>
    </row>
    <row r="92">
      <c r="A92" s="42"/>
    </row>
    <row r="93">
      <c r="A93" s="42"/>
    </row>
    <row r="94">
      <c r="A94" s="42"/>
    </row>
    <row r="95">
      <c r="A95" s="42"/>
    </row>
    <row r="96">
      <c r="A96" s="42"/>
    </row>
    <row r="97">
      <c r="A97" s="42"/>
    </row>
    <row r="98">
      <c r="A98" s="42"/>
    </row>
    <row r="99">
      <c r="A99" s="42"/>
    </row>
    <row r="100">
      <c r="A100" s="42"/>
    </row>
    <row r="101">
      <c r="A101" s="42"/>
    </row>
    <row r="102">
      <c r="A102" s="42"/>
    </row>
    <row r="103">
      <c r="A103" s="42"/>
    </row>
    <row r="104">
      <c r="A104" s="42"/>
    </row>
    <row r="105">
      <c r="A105" s="42"/>
    </row>
    <row r="106">
      <c r="A106" s="42"/>
    </row>
    <row r="107">
      <c r="A107" s="42"/>
    </row>
    <row r="108">
      <c r="A108" s="42"/>
    </row>
    <row r="109">
      <c r="A109" s="42"/>
    </row>
    <row r="110">
      <c r="A110" s="42"/>
    </row>
    <row r="111">
      <c r="A111" s="42"/>
    </row>
    <row r="112">
      <c r="A112" s="42"/>
    </row>
    <row r="113">
      <c r="A113" s="42"/>
    </row>
    <row r="114">
      <c r="A114" s="42"/>
    </row>
    <row r="115">
      <c r="A115" s="42"/>
    </row>
    <row r="116">
      <c r="A116" s="42"/>
    </row>
    <row r="117">
      <c r="A117" s="42"/>
    </row>
    <row r="118">
      <c r="A118" s="42"/>
    </row>
    <row r="119">
      <c r="A119" s="42"/>
    </row>
    <row r="120">
      <c r="A120" s="42"/>
    </row>
    <row r="121">
      <c r="A121" s="42"/>
    </row>
    <row r="122">
      <c r="A122" s="42"/>
    </row>
    <row r="123">
      <c r="A123" s="42"/>
    </row>
    <row r="124">
      <c r="A124" s="42"/>
    </row>
    <row r="125">
      <c r="A125" s="42"/>
    </row>
    <row r="126">
      <c r="A126" s="42"/>
    </row>
    <row r="127">
      <c r="A127" s="42"/>
    </row>
    <row r="128">
      <c r="A128" s="42"/>
    </row>
    <row r="129">
      <c r="A129" s="42"/>
    </row>
    <row r="130">
      <c r="A130" s="42"/>
    </row>
    <row r="131">
      <c r="A131" s="42"/>
    </row>
    <row r="132">
      <c r="A132" s="42"/>
    </row>
    <row r="133">
      <c r="A133" s="42"/>
    </row>
    <row r="134">
      <c r="A134" s="42"/>
    </row>
    <row r="135">
      <c r="A135" s="42"/>
    </row>
    <row r="136">
      <c r="A136" s="42"/>
    </row>
    <row r="137">
      <c r="A137" s="42"/>
    </row>
    <row r="138">
      <c r="A138" s="42"/>
    </row>
    <row r="139">
      <c r="A139" s="42"/>
    </row>
    <row r="140">
      <c r="A140" s="42"/>
    </row>
    <row r="141">
      <c r="A141" s="42"/>
    </row>
    <row r="142">
      <c r="A142" s="42"/>
    </row>
    <row r="143">
      <c r="A143" s="42"/>
    </row>
    <row r="144">
      <c r="A144" s="42"/>
    </row>
    <row r="145">
      <c r="A145" s="42"/>
    </row>
    <row r="146">
      <c r="A146" s="42"/>
    </row>
    <row r="147">
      <c r="A147" s="42"/>
    </row>
    <row r="148">
      <c r="A148" s="42"/>
    </row>
    <row r="149">
      <c r="A149" s="42"/>
    </row>
    <row r="150">
      <c r="A150" s="42"/>
    </row>
    <row r="151">
      <c r="A151" s="42"/>
    </row>
    <row r="152">
      <c r="A152" s="42"/>
    </row>
    <row r="153">
      <c r="A153" s="42"/>
    </row>
    <row r="154">
      <c r="A154" s="42"/>
    </row>
    <row r="155">
      <c r="A155" s="42"/>
    </row>
    <row r="156">
      <c r="A156" s="42"/>
    </row>
    <row r="157">
      <c r="A157" s="42"/>
    </row>
    <row r="158">
      <c r="A158" s="42"/>
    </row>
    <row r="159">
      <c r="A159" s="42"/>
    </row>
    <row r="160">
      <c r="A160" s="42"/>
    </row>
    <row r="161">
      <c r="A161" s="42"/>
    </row>
    <row r="162">
      <c r="A162" s="42"/>
    </row>
    <row r="163">
      <c r="A163" s="42"/>
    </row>
    <row r="164">
      <c r="A164" s="42"/>
    </row>
    <row r="165">
      <c r="A165" s="42"/>
    </row>
    <row r="166">
      <c r="A166" s="42"/>
    </row>
    <row r="167">
      <c r="A167" s="42"/>
    </row>
    <row r="168">
      <c r="A168" s="42"/>
    </row>
    <row r="169">
      <c r="A169" s="42"/>
    </row>
    <row r="170">
      <c r="A170" s="42"/>
    </row>
    <row r="171">
      <c r="A171" s="42"/>
    </row>
    <row r="172">
      <c r="A172" s="42"/>
    </row>
    <row r="173">
      <c r="A173" s="42"/>
    </row>
    <row r="174">
      <c r="A174" s="42"/>
    </row>
    <row r="175">
      <c r="A175" s="42"/>
    </row>
    <row r="176">
      <c r="A176" s="42"/>
    </row>
    <row r="177">
      <c r="A177" s="42"/>
    </row>
    <row r="178">
      <c r="A178" s="42"/>
    </row>
    <row r="179">
      <c r="A179" s="42"/>
    </row>
    <row r="180">
      <c r="A180" s="42"/>
    </row>
    <row r="181">
      <c r="A181" s="42"/>
    </row>
    <row r="182">
      <c r="A182" s="42"/>
    </row>
    <row r="183">
      <c r="A183" s="42"/>
    </row>
    <row r="184">
      <c r="A184" s="42"/>
    </row>
    <row r="185">
      <c r="A185" s="42"/>
    </row>
    <row r="186">
      <c r="A186" s="42"/>
    </row>
    <row r="187">
      <c r="A187" s="42"/>
    </row>
    <row r="188">
      <c r="A188" s="42"/>
    </row>
    <row r="189">
      <c r="A189" s="42"/>
    </row>
    <row r="190">
      <c r="A190" s="42"/>
    </row>
    <row r="191">
      <c r="A191" s="42"/>
    </row>
    <row r="192">
      <c r="A192" s="42"/>
    </row>
    <row r="193">
      <c r="A193" s="42"/>
    </row>
    <row r="194">
      <c r="A194" s="42"/>
    </row>
    <row r="195">
      <c r="A195" s="42"/>
    </row>
    <row r="196">
      <c r="A196" s="42"/>
    </row>
    <row r="197">
      <c r="A197" s="42"/>
    </row>
    <row r="198">
      <c r="A198" s="42"/>
    </row>
    <row r="199">
      <c r="A199" s="42"/>
    </row>
    <row r="200">
      <c r="A200" s="42"/>
    </row>
    <row r="201">
      <c r="A201" s="42"/>
    </row>
    <row r="202">
      <c r="A202" s="42"/>
    </row>
    <row r="203">
      <c r="A203" s="42"/>
    </row>
    <row r="204">
      <c r="A204" s="42"/>
    </row>
    <row r="205">
      <c r="A205" s="42"/>
    </row>
    <row r="206">
      <c r="A206" s="42"/>
    </row>
    <row r="207">
      <c r="A207" s="42"/>
    </row>
    <row r="208">
      <c r="A208" s="42"/>
    </row>
    <row r="209">
      <c r="A209" s="42"/>
    </row>
    <row r="210">
      <c r="A210" s="42"/>
    </row>
    <row r="211">
      <c r="A211" s="42"/>
    </row>
    <row r="212">
      <c r="A212" s="42"/>
    </row>
    <row r="213">
      <c r="A213" s="42"/>
    </row>
    <row r="214">
      <c r="A214" s="42"/>
    </row>
    <row r="215">
      <c r="A215" s="42"/>
    </row>
    <row r="216">
      <c r="A216" s="42"/>
    </row>
    <row r="217">
      <c r="A217" s="42"/>
    </row>
    <row r="218">
      <c r="A218" s="42"/>
    </row>
    <row r="219">
      <c r="A219" s="42"/>
    </row>
    <row r="220">
      <c r="A220" s="42"/>
    </row>
    <row r="221">
      <c r="A221" s="42"/>
    </row>
    <row r="222">
      <c r="A222" s="42"/>
    </row>
    <row r="223">
      <c r="A223" s="42"/>
    </row>
    <row r="224">
      <c r="A224" s="42"/>
    </row>
    <row r="225">
      <c r="A225" s="42"/>
    </row>
    <row r="226">
      <c r="A226" s="42"/>
    </row>
    <row r="227">
      <c r="A227" s="42"/>
    </row>
    <row r="228">
      <c r="A228" s="42"/>
    </row>
    <row r="229">
      <c r="A229" s="42"/>
    </row>
    <row r="230">
      <c r="A230" s="42"/>
    </row>
    <row r="231">
      <c r="A231" s="42"/>
    </row>
    <row r="232">
      <c r="A232" s="42"/>
    </row>
    <row r="233">
      <c r="A233" s="42"/>
    </row>
    <row r="234">
      <c r="A234" s="42"/>
    </row>
    <row r="235">
      <c r="A235" s="42"/>
    </row>
    <row r="236">
      <c r="A236" s="42"/>
    </row>
    <row r="237">
      <c r="A237" s="42"/>
    </row>
    <row r="238">
      <c r="A238" s="42"/>
    </row>
    <row r="239">
      <c r="A239" s="42"/>
    </row>
    <row r="240">
      <c r="A240" s="42"/>
    </row>
    <row r="241">
      <c r="A241" s="42"/>
    </row>
    <row r="242">
      <c r="A242" s="42"/>
    </row>
    <row r="243">
      <c r="A243" s="42"/>
    </row>
    <row r="244">
      <c r="A244" s="42"/>
    </row>
    <row r="245">
      <c r="A245" s="42"/>
    </row>
    <row r="246">
      <c r="A246" s="42"/>
    </row>
    <row r="247">
      <c r="A247" s="42"/>
    </row>
    <row r="248">
      <c r="A248" s="42"/>
    </row>
    <row r="249">
      <c r="A249" s="42"/>
    </row>
    <row r="250">
      <c r="A250" s="42"/>
    </row>
    <row r="251">
      <c r="A251" s="42"/>
    </row>
    <row r="252">
      <c r="A252" s="42"/>
    </row>
    <row r="253">
      <c r="A253" s="42"/>
    </row>
    <row r="254">
      <c r="A254" s="42"/>
    </row>
    <row r="255">
      <c r="A255" s="42"/>
    </row>
    <row r="256">
      <c r="A256" s="42"/>
    </row>
    <row r="257">
      <c r="A257" s="42"/>
    </row>
    <row r="258">
      <c r="A258" s="42"/>
    </row>
    <row r="259">
      <c r="A259" s="42"/>
    </row>
    <row r="260">
      <c r="A260" s="42"/>
    </row>
    <row r="261">
      <c r="A261" s="42"/>
    </row>
    <row r="262">
      <c r="A262" s="42"/>
    </row>
    <row r="263">
      <c r="A263" s="42"/>
    </row>
    <row r="264">
      <c r="A264" s="42"/>
    </row>
    <row r="265">
      <c r="A265" s="42"/>
    </row>
    <row r="266">
      <c r="A266" s="42"/>
    </row>
    <row r="267">
      <c r="A267" s="42"/>
    </row>
    <row r="268">
      <c r="A268" s="42"/>
    </row>
    <row r="269">
      <c r="A269" s="42"/>
    </row>
    <row r="270">
      <c r="A270" s="42"/>
    </row>
    <row r="271">
      <c r="A271" s="42"/>
    </row>
    <row r="272">
      <c r="A272" s="42"/>
    </row>
    <row r="273">
      <c r="A273" s="42"/>
    </row>
    <row r="274">
      <c r="A274" s="42"/>
    </row>
    <row r="275">
      <c r="A275" s="42"/>
    </row>
    <row r="276">
      <c r="A276" s="42"/>
    </row>
    <row r="277">
      <c r="A277" s="42"/>
    </row>
    <row r="278">
      <c r="A278" s="42"/>
    </row>
    <row r="279">
      <c r="A279" s="42"/>
    </row>
    <row r="280">
      <c r="A280" s="42"/>
    </row>
    <row r="281">
      <c r="A281" s="42"/>
    </row>
    <row r="282">
      <c r="A282" s="42"/>
    </row>
    <row r="283">
      <c r="A283" s="42"/>
    </row>
    <row r="284">
      <c r="A284" s="42"/>
    </row>
    <row r="285">
      <c r="A285" s="42"/>
    </row>
    <row r="286">
      <c r="A286" s="42"/>
    </row>
    <row r="287">
      <c r="A287" s="42"/>
    </row>
    <row r="288">
      <c r="A288" s="42"/>
    </row>
    <row r="289">
      <c r="A289" s="42"/>
    </row>
    <row r="290">
      <c r="A290" s="42"/>
    </row>
    <row r="291">
      <c r="A291" s="42"/>
    </row>
    <row r="292">
      <c r="A292" s="42"/>
    </row>
    <row r="293">
      <c r="A293" s="42"/>
    </row>
    <row r="294">
      <c r="A294" s="42"/>
    </row>
    <row r="295">
      <c r="A295" s="42"/>
    </row>
    <row r="296">
      <c r="A296" s="42"/>
    </row>
    <row r="297">
      <c r="A297" s="42"/>
    </row>
    <row r="298">
      <c r="A298" s="42"/>
    </row>
    <row r="299">
      <c r="A299" s="42"/>
    </row>
    <row r="300">
      <c r="A300" s="42"/>
    </row>
    <row r="301">
      <c r="A301" s="42"/>
    </row>
    <row r="302">
      <c r="A302" s="42"/>
    </row>
    <row r="303">
      <c r="A303" s="42"/>
    </row>
    <row r="304">
      <c r="A304" s="42"/>
    </row>
    <row r="305">
      <c r="A305" s="42"/>
    </row>
    <row r="306">
      <c r="A306" s="42"/>
    </row>
    <row r="307">
      <c r="A307" s="42"/>
    </row>
    <row r="308">
      <c r="A308" s="42"/>
    </row>
    <row r="309">
      <c r="A309" s="42"/>
    </row>
    <row r="310">
      <c r="A310" s="42"/>
    </row>
    <row r="311">
      <c r="A311" s="42"/>
    </row>
    <row r="312">
      <c r="A312" s="42"/>
    </row>
    <row r="313">
      <c r="A313" s="42"/>
    </row>
    <row r="314">
      <c r="A314" s="42"/>
    </row>
    <row r="315">
      <c r="A315" s="42"/>
    </row>
    <row r="316">
      <c r="A316" s="42"/>
    </row>
    <row r="317">
      <c r="A317" s="42"/>
    </row>
    <row r="318">
      <c r="A318" s="42"/>
    </row>
    <row r="319">
      <c r="A319" s="42"/>
    </row>
    <row r="320">
      <c r="A320" s="42"/>
    </row>
    <row r="321">
      <c r="A321" s="42"/>
    </row>
    <row r="322">
      <c r="A322" s="42"/>
    </row>
    <row r="323">
      <c r="A323" s="42"/>
    </row>
    <row r="324">
      <c r="A324" s="42"/>
    </row>
    <row r="325">
      <c r="A325" s="42"/>
    </row>
    <row r="326">
      <c r="A326" s="42"/>
    </row>
    <row r="327">
      <c r="A327" s="42"/>
    </row>
    <row r="328">
      <c r="A328" s="42"/>
    </row>
    <row r="329">
      <c r="A329" s="42"/>
    </row>
    <row r="330">
      <c r="A330" s="42"/>
    </row>
    <row r="331">
      <c r="A331" s="42"/>
    </row>
    <row r="332">
      <c r="A332" s="42"/>
    </row>
    <row r="333">
      <c r="A333" s="42"/>
    </row>
    <row r="334">
      <c r="A334" s="42"/>
    </row>
    <row r="335">
      <c r="A335" s="42"/>
    </row>
    <row r="336">
      <c r="A336" s="42"/>
    </row>
    <row r="337">
      <c r="A337" s="42"/>
    </row>
    <row r="338">
      <c r="A338" s="42"/>
    </row>
    <row r="339">
      <c r="A339" s="42"/>
    </row>
    <row r="340">
      <c r="A340" s="42"/>
    </row>
    <row r="341">
      <c r="A341" s="42"/>
    </row>
    <row r="342">
      <c r="A342" s="42"/>
    </row>
    <row r="343">
      <c r="A343" s="42"/>
    </row>
    <row r="344">
      <c r="A344" s="42"/>
    </row>
    <row r="345">
      <c r="A345" s="42"/>
    </row>
    <row r="346">
      <c r="A346" s="42"/>
    </row>
    <row r="347">
      <c r="A347" s="42"/>
    </row>
    <row r="348">
      <c r="A348" s="42"/>
    </row>
    <row r="349">
      <c r="A349" s="42"/>
    </row>
    <row r="350">
      <c r="A350" s="42"/>
    </row>
    <row r="351">
      <c r="A351" s="42"/>
    </row>
    <row r="352">
      <c r="A352" s="42"/>
    </row>
    <row r="353">
      <c r="A353" s="42"/>
    </row>
    <row r="354">
      <c r="A354" s="42"/>
    </row>
    <row r="355">
      <c r="A355" s="42"/>
    </row>
    <row r="356">
      <c r="A356" s="42"/>
    </row>
    <row r="357">
      <c r="A357" s="42"/>
    </row>
    <row r="358">
      <c r="A358" s="42"/>
    </row>
    <row r="359">
      <c r="A359" s="42"/>
    </row>
    <row r="360">
      <c r="A360" s="42"/>
    </row>
    <row r="361">
      <c r="A361" s="42"/>
    </row>
    <row r="362">
      <c r="A362" s="42"/>
    </row>
    <row r="363">
      <c r="A363" s="42"/>
    </row>
    <row r="364">
      <c r="A364" s="42"/>
    </row>
    <row r="365">
      <c r="A365" s="42"/>
    </row>
    <row r="366">
      <c r="A366" s="42"/>
    </row>
    <row r="367">
      <c r="A367" s="42"/>
    </row>
    <row r="368">
      <c r="A368" s="42"/>
    </row>
    <row r="369">
      <c r="A369" s="42"/>
    </row>
    <row r="370">
      <c r="A370" s="42"/>
    </row>
    <row r="371">
      <c r="A371" s="42"/>
    </row>
    <row r="372">
      <c r="A372" s="42"/>
    </row>
    <row r="373">
      <c r="A373" s="42"/>
    </row>
    <row r="374">
      <c r="A374" s="42"/>
    </row>
    <row r="375">
      <c r="A375" s="42"/>
    </row>
    <row r="376">
      <c r="A376" s="42"/>
    </row>
    <row r="377">
      <c r="A377" s="42"/>
    </row>
    <row r="378">
      <c r="A378" s="42"/>
    </row>
    <row r="379">
      <c r="A379" s="42"/>
    </row>
    <row r="380">
      <c r="A380" s="42"/>
    </row>
    <row r="381">
      <c r="A381" s="42"/>
    </row>
    <row r="382">
      <c r="A382" s="42"/>
    </row>
    <row r="383">
      <c r="A383" s="42"/>
    </row>
    <row r="384">
      <c r="A384" s="42"/>
    </row>
    <row r="385">
      <c r="A385" s="42"/>
    </row>
    <row r="386">
      <c r="A386" s="42"/>
    </row>
    <row r="387">
      <c r="A387" s="42"/>
    </row>
    <row r="388">
      <c r="A388" s="42"/>
    </row>
    <row r="389">
      <c r="A389" s="42"/>
    </row>
    <row r="390">
      <c r="A390" s="42"/>
    </row>
    <row r="391">
      <c r="A391" s="42"/>
    </row>
    <row r="392">
      <c r="A392" s="42"/>
    </row>
    <row r="393">
      <c r="A393" s="42"/>
    </row>
    <row r="394">
      <c r="A394" s="42"/>
    </row>
    <row r="395">
      <c r="A395" s="42"/>
    </row>
    <row r="396">
      <c r="A396" s="42"/>
    </row>
    <row r="397">
      <c r="A397" s="42"/>
    </row>
    <row r="398">
      <c r="A398" s="42"/>
    </row>
    <row r="399">
      <c r="A399" s="42"/>
    </row>
    <row r="400">
      <c r="A400" s="42"/>
    </row>
    <row r="401">
      <c r="A401" s="42"/>
    </row>
    <row r="402">
      <c r="A402" s="42"/>
    </row>
    <row r="403">
      <c r="A403" s="42"/>
    </row>
    <row r="404">
      <c r="A404" s="42"/>
    </row>
    <row r="405">
      <c r="A405" s="42"/>
    </row>
    <row r="406">
      <c r="A406" s="42"/>
    </row>
    <row r="407">
      <c r="A407" s="42"/>
    </row>
    <row r="408">
      <c r="A408" s="42"/>
    </row>
    <row r="409">
      <c r="A409" s="42"/>
    </row>
    <row r="410">
      <c r="A410" s="42"/>
    </row>
    <row r="411">
      <c r="A411" s="42"/>
    </row>
    <row r="412">
      <c r="A412" s="42"/>
    </row>
    <row r="413">
      <c r="A413" s="42"/>
    </row>
    <row r="414">
      <c r="A414" s="42"/>
    </row>
    <row r="415">
      <c r="A415" s="42"/>
    </row>
    <row r="416">
      <c r="A416" s="42"/>
    </row>
    <row r="417">
      <c r="A417" s="42"/>
    </row>
    <row r="418">
      <c r="A418" s="42"/>
    </row>
    <row r="419">
      <c r="A419" s="42"/>
    </row>
    <row r="420">
      <c r="A420" s="42"/>
    </row>
    <row r="421">
      <c r="A421" s="42"/>
    </row>
    <row r="422">
      <c r="A422" s="42"/>
    </row>
    <row r="423">
      <c r="A423" s="42"/>
    </row>
    <row r="424">
      <c r="A424" s="42"/>
    </row>
    <row r="425">
      <c r="A425" s="42"/>
    </row>
    <row r="426">
      <c r="A426" s="42"/>
    </row>
    <row r="427">
      <c r="A427" s="42"/>
    </row>
    <row r="428">
      <c r="A428" s="42"/>
    </row>
    <row r="429">
      <c r="A429" s="42"/>
    </row>
    <row r="430">
      <c r="A430" s="42"/>
    </row>
    <row r="431">
      <c r="A431" s="42"/>
    </row>
    <row r="432">
      <c r="A432" s="42"/>
    </row>
    <row r="433">
      <c r="A433" s="42"/>
    </row>
    <row r="434">
      <c r="A434" s="42"/>
    </row>
    <row r="435">
      <c r="A435" s="42"/>
    </row>
    <row r="436">
      <c r="A436" s="42"/>
    </row>
    <row r="437">
      <c r="A437" s="42"/>
    </row>
    <row r="438">
      <c r="A438" s="42"/>
    </row>
    <row r="439">
      <c r="A439" s="42"/>
    </row>
    <row r="440">
      <c r="A440" s="42"/>
    </row>
    <row r="441">
      <c r="A441" s="42"/>
    </row>
    <row r="442">
      <c r="A442" s="42"/>
    </row>
    <row r="443">
      <c r="A443" s="42"/>
    </row>
    <row r="444">
      <c r="A444" s="42"/>
    </row>
    <row r="445">
      <c r="A445" s="42"/>
    </row>
    <row r="446">
      <c r="A446" s="42"/>
    </row>
    <row r="447">
      <c r="A447" s="42"/>
    </row>
    <row r="448">
      <c r="A448" s="42"/>
    </row>
    <row r="449">
      <c r="A449" s="42"/>
    </row>
    <row r="450">
      <c r="A450" s="42"/>
    </row>
    <row r="451">
      <c r="A451" s="42"/>
    </row>
    <row r="452">
      <c r="A452" s="42"/>
    </row>
    <row r="453">
      <c r="A453" s="42"/>
    </row>
    <row r="454">
      <c r="A454" s="42"/>
    </row>
    <row r="455">
      <c r="A455" s="42"/>
    </row>
    <row r="456">
      <c r="A456" s="42"/>
    </row>
    <row r="457">
      <c r="A457" s="42"/>
    </row>
    <row r="458">
      <c r="A458" s="42"/>
    </row>
    <row r="459">
      <c r="A459" s="42"/>
    </row>
    <row r="460">
      <c r="A460" s="42"/>
    </row>
    <row r="461">
      <c r="A461" s="42"/>
    </row>
    <row r="462">
      <c r="A462" s="42"/>
    </row>
    <row r="463">
      <c r="A463" s="42"/>
    </row>
    <row r="464">
      <c r="A464" s="42"/>
    </row>
    <row r="465">
      <c r="A465" s="42"/>
    </row>
    <row r="466">
      <c r="A466" s="42"/>
    </row>
    <row r="467">
      <c r="A467" s="42"/>
    </row>
    <row r="468">
      <c r="A468" s="42"/>
    </row>
    <row r="469">
      <c r="A469" s="42"/>
    </row>
    <row r="470">
      <c r="A470" s="42"/>
    </row>
    <row r="471">
      <c r="A471" s="42"/>
    </row>
    <row r="472">
      <c r="A472" s="42"/>
    </row>
    <row r="473">
      <c r="A473" s="42"/>
    </row>
    <row r="474">
      <c r="A474" s="42"/>
    </row>
    <row r="475">
      <c r="A475" s="42"/>
    </row>
    <row r="476">
      <c r="A476" s="42"/>
    </row>
    <row r="477">
      <c r="A477" s="42"/>
    </row>
    <row r="478">
      <c r="A478" s="42"/>
    </row>
    <row r="479">
      <c r="A479" s="42"/>
    </row>
    <row r="480">
      <c r="A480" s="42"/>
    </row>
    <row r="481">
      <c r="A481" s="42"/>
    </row>
    <row r="482">
      <c r="A482" s="42"/>
    </row>
    <row r="483">
      <c r="A483" s="42"/>
    </row>
    <row r="484">
      <c r="A484" s="42"/>
    </row>
    <row r="485">
      <c r="A485" s="42"/>
    </row>
    <row r="486">
      <c r="A486" s="42"/>
    </row>
    <row r="487">
      <c r="A487" s="42"/>
    </row>
    <row r="488">
      <c r="A488" s="42"/>
    </row>
    <row r="489">
      <c r="A489" s="42"/>
    </row>
    <row r="490">
      <c r="A490" s="42"/>
    </row>
    <row r="491">
      <c r="A491" s="42"/>
    </row>
    <row r="492">
      <c r="A492" s="42"/>
    </row>
    <row r="493">
      <c r="A493" s="42"/>
    </row>
    <row r="494">
      <c r="A494" s="42"/>
    </row>
    <row r="495">
      <c r="A495" s="42"/>
    </row>
    <row r="496">
      <c r="A496" s="42"/>
    </row>
    <row r="497">
      <c r="A497" s="42"/>
    </row>
    <row r="498">
      <c r="A498" s="42"/>
    </row>
    <row r="499">
      <c r="A499" s="42"/>
    </row>
    <row r="500">
      <c r="A500" s="42"/>
    </row>
    <row r="501">
      <c r="A501" s="42"/>
    </row>
    <row r="502">
      <c r="A502" s="42"/>
    </row>
    <row r="503">
      <c r="A503" s="42"/>
    </row>
    <row r="504">
      <c r="A504" s="42"/>
    </row>
    <row r="505">
      <c r="A505" s="42"/>
    </row>
    <row r="506">
      <c r="A506" s="42"/>
    </row>
    <row r="507">
      <c r="A507" s="42"/>
    </row>
    <row r="508">
      <c r="A508" s="42"/>
    </row>
    <row r="509">
      <c r="A509" s="42"/>
    </row>
    <row r="510">
      <c r="A510" s="42"/>
    </row>
    <row r="511">
      <c r="A511" s="42"/>
    </row>
    <row r="512">
      <c r="A512" s="42"/>
    </row>
    <row r="513">
      <c r="A513" s="42"/>
    </row>
    <row r="514">
      <c r="A514" s="42"/>
    </row>
    <row r="515">
      <c r="A515" s="42"/>
    </row>
    <row r="516">
      <c r="A516" s="42"/>
    </row>
    <row r="517">
      <c r="A517" s="42"/>
    </row>
    <row r="518">
      <c r="A518" s="42"/>
    </row>
    <row r="519">
      <c r="A519" s="42"/>
    </row>
    <row r="520">
      <c r="A520" s="42"/>
    </row>
    <row r="521">
      <c r="A521" s="42"/>
    </row>
    <row r="522">
      <c r="A522" s="42"/>
    </row>
    <row r="523">
      <c r="A523" s="42"/>
    </row>
    <row r="524">
      <c r="A524" s="42"/>
    </row>
    <row r="525">
      <c r="A525" s="42"/>
    </row>
    <row r="526">
      <c r="A526" s="42"/>
    </row>
    <row r="527">
      <c r="A527" s="42"/>
    </row>
    <row r="528">
      <c r="A528" s="42"/>
    </row>
    <row r="529">
      <c r="A529" s="42"/>
    </row>
    <row r="530">
      <c r="A530" s="42"/>
    </row>
    <row r="531">
      <c r="A531" s="42"/>
    </row>
    <row r="532">
      <c r="A532" s="42"/>
    </row>
    <row r="533">
      <c r="A533" s="42"/>
    </row>
    <row r="534">
      <c r="A534" s="42"/>
    </row>
    <row r="535">
      <c r="A535" s="42"/>
    </row>
    <row r="536">
      <c r="A536" s="42"/>
    </row>
    <row r="537">
      <c r="A537" s="42"/>
    </row>
    <row r="538">
      <c r="A538" s="42"/>
    </row>
    <row r="539">
      <c r="A539" s="42"/>
    </row>
    <row r="540">
      <c r="A540" s="42"/>
    </row>
    <row r="541">
      <c r="A541" s="42"/>
    </row>
    <row r="542">
      <c r="A542" s="42"/>
    </row>
    <row r="543">
      <c r="A543" s="42"/>
    </row>
    <row r="544">
      <c r="A544" s="42"/>
    </row>
    <row r="545">
      <c r="A545" s="42"/>
    </row>
    <row r="546">
      <c r="A546" s="42"/>
    </row>
    <row r="547">
      <c r="A547" s="42"/>
    </row>
    <row r="548">
      <c r="A548" s="42"/>
    </row>
    <row r="549">
      <c r="A549" s="42"/>
    </row>
    <row r="550">
      <c r="A550" s="42"/>
    </row>
    <row r="551">
      <c r="A551" s="42"/>
    </row>
    <row r="552">
      <c r="A552" s="42"/>
    </row>
    <row r="553">
      <c r="A553" s="42"/>
    </row>
    <row r="554">
      <c r="A554" s="42"/>
    </row>
    <row r="555">
      <c r="A555" s="42"/>
    </row>
    <row r="556">
      <c r="A556" s="42"/>
    </row>
    <row r="557">
      <c r="A557" s="42"/>
    </row>
    <row r="558">
      <c r="A558" s="42"/>
    </row>
    <row r="559">
      <c r="A559" s="42"/>
    </row>
    <row r="560">
      <c r="A560" s="42"/>
    </row>
    <row r="561">
      <c r="A561" s="42"/>
    </row>
    <row r="562">
      <c r="A562" s="42"/>
    </row>
    <row r="563">
      <c r="A563" s="42"/>
    </row>
    <row r="564">
      <c r="A564" s="42"/>
    </row>
    <row r="565">
      <c r="A565" s="42"/>
    </row>
    <row r="566">
      <c r="A566" s="42"/>
    </row>
    <row r="567">
      <c r="A567" s="42"/>
    </row>
    <row r="568">
      <c r="A568" s="42"/>
    </row>
    <row r="569">
      <c r="A569" s="42"/>
    </row>
    <row r="570">
      <c r="A570" s="42"/>
    </row>
    <row r="571">
      <c r="A571" s="42"/>
    </row>
    <row r="572">
      <c r="A572" s="42"/>
    </row>
    <row r="573">
      <c r="A573" s="42"/>
    </row>
    <row r="574">
      <c r="A574" s="42"/>
    </row>
    <row r="575">
      <c r="A575" s="42"/>
    </row>
    <row r="576">
      <c r="A576" s="42"/>
    </row>
    <row r="577">
      <c r="A577" s="42"/>
    </row>
    <row r="578">
      <c r="A578" s="42"/>
    </row>
    <row r="579">
      <c r="A579" s="42"/>
    </row>
    <row r="580">
      <c r="A580" s="42"/>
    </row>
    <row r="581">
      <c r="A581" s="42"/>
    </row>
    <row r="582">
      <c r="A582" s="42"/>
    </row>
    <row r="583">
      <c r="A583" s="42"/>
    </row>
    <row r="584">
      <c r="A584" s="42"/>
    </row>
    <row r="585">
      <c r="A585" s="42"/>
    </row>
    <row r="586">
      <c r="A586" s="42"/>
    </row>
    <row r="587">
      <c r="A587" s="42"/>
    </row>
    <row r="588">
      <c r="A588" s="42"/>
    </row>
    <row r="589">
      <c r="A589" s="42"/>
    </row>
    <row r="590">
      <c r="A590" s="42"/>
    </row>
    <row r="591">
      <c r="A591" s="42"/>
    </row>
    <row r="592">
      <c r="A592" s="42"/>
    </row>
    <row r="593">
      <c r="A593" s="42"/>
    </row>
    <row r="594">
      <c r="A594" s="42"/>
    </row>
    <row r="595">
      <c r="A595" s="42"/>
    </row>
    <row r="596">
      <c r="A596" s="42"/>
    </row>
    <row r="597">
      <c r="A597" s="42"/>
    </row>
    <row r="598">
      <c r="A598" s="42"/>
    </row>
    <row r="599">
      <c r="A599" s="42"/>
    </row>
    <row r="600">
      <c r="A600" s="42"/>
    </row>
    <row r="601">
      <c r="A601" s="42"/>
    </row>
    <row r="602">
      <c r="A602" s="42"/>
    </row>
    <row r="603">
      <c r="A603" s="42"/>
    </row>
    <row r="604">
      <c r="A604" s="42"/>
    </row>
    <row r="605">
      <c r="A605" s="42"/>
    </row>
    <row r="606">
      <c r="A606" s="42"/>
    </row>
    <row r="607">
      <c r="A607" s="42"/>
    </row>
    <row r="608">
      <c r="A608" s="42"/>
    </row>
    <row r="609">
      <c r="A609" s="42"/>
    </row>
    <row r="610">
      <c r="A610" s="42"/>
    </row>
    <row r="611">
      <c r="A611" s="42"/>
    </row>
    <row r="612">
      <c r="A612" s="42"/>
    </row>
    <row r="613">
      <c r="A613" s="42"/>
    </row>
    <row r="614">
      <c r="A614" s="42"/>
    </row>
    <row r="615">
      <c r="A615" s="42"/>
    </row>
    <row r="616">
      <c r="A616" s="42"/>
    </row>
    <row r="617">
      <c r="A617" s="42"/>
    </row>
    <row r="618">
      <c r="A618" s="42"/>
    </row>
    <row r="619">
      <c r="A619" s="42"/>
    </row>
    <row r="620">
      <c r="A620" s="42"/>
    </row>
    <row r="621">
      <c r="A621" s="42"/>
    </row>
    <row r="622">
      <c r="A622" s="42"/>
    </row>
    <row r="623">
      <c r="A623" s="42"/>
    </row>
    <row r="624">
      <c r="A624" s="42"/>
    </row>
    <row r="625">
      <c r="A625" s="42"/>
    </row>
    <row r="626">
      <c r="A626" s="42"/>
    </row>
    <row r="627">
      <c r="A627" s="42"/>
    </row>
    <row r="628">
      <c r="A628" s="42"/>
    </row>
    <row r="629">
      <c r="A629" s="42"/>
    </row>
    <row r="630">
      <c r="A630" s="42"/>
    </row>
    <row r="631">
      <c r="A631" s="42"/>
    </row>
    <row r="632">
      <c r="A632" s="42"/>
    </row>
    <row r="633">
      <c r="A633" s="42"/>
    </row>
    <row r="634">
      <c r="A634" s="42"/>
    </row>
    <row r="635">
      <c r="A635" s="42"/>
    </row>
    <row r="636">
      <c r="A636" s="42"/>
    </row>
    <row r="637">
      <c r="A637" s="42"/>
    </row>
    <row r="638">
      <c r="A638" s="42"/>
    </row>
    <row r="639">
      <c r="A639" s="42"/>
    </row>
    <row r="640">
      <c r="A640" s="42"/>
    </row>
    <row r="641">
      <c r="A641" s="42"/>
    </row>
    <row r="642">
      <c r="A642" s="42"/>
    </row>
    <row r="643">
      <c r="A643" s="42"/>
    </row>
    <row r="644">
      <c r="A644" s="42"/>
    </row>
    <row r="645">
      <c r="A645" s="42"/>
    </row>
    <row r="646">
      <c r="A646" s="42"/>
    </row>
    <row r="647">
      <c r="A647" s="42"/>
    </row>
    <row r="648">
      <c r="A648" s="42"/>
    </row>
    <row r="649">
      <c r="A649" s="42"/>
    </row>
    <row r="650">
      <c r="A650" s="42"/>
    </row>
    <row r="651">
      <c r="A651" s="42"/>
    </row>
    <row r="652">
      <c r="A652" s="42"/>
    </row>
    <row r="653">
      <c r="A653" s="42"/>
    </row>
    <row r="654">
      <c r="A654" s="42"/>
    </row>
    <row r="655">
      <c r="A655" s="42"/>
    </row>
    <row r="656">
      <c r="A656" s="42"/>
    </row>
    <row r="657">
      <c r="A657" s="42"/>
    </row>
    <row r="658">
      <c r="A658" s="42"/>
    </row>
    <row r="659">
      <c r="A659" s="42"/>
    </row>
    <row r="660">
      <c r="A660" s="42"/>
    </row>
    <row r="661">
      <c r="A661" s="42"/>
    </row>
    <row r="662">
      <c r="A662" s="42"/>
    </row>
    <row r="663">
      <c r="A663" s="42"/>
    </row>
    <row r="664">
      <c r="A664" s="42"/>
    </row>
    <row r="665">
      <c r="A665" s="42"/>
    </row>
    <row r="666">
      <c r="A666" s="42"/>
    </row>
    <row r="667">
      <c r="A667" s="42"/>
    </row>
    <row r="668">
      <c r="A668" s="42"/>
    </row>
    <row r="669">
      <c r="A669" s="42"/>
    </row>
    <row r="670">
      <c r="A670" s="42"/>
    </row>
    <row r="671">
      <c r="A671" s="42"/>
    </row>
    <row r="672">
      <c r="A672" s="42"/>
    </row>
    <row r="673">
      <c r="A673" s="42"/>
    </row>
    <row r="674">
      <c r="A674" s="42"/>
    </row>
    <row r="675">
      <c r="A675" s="42"/>
    </row>
    <row r="676">
      <c r="A676" s="42"/>
    </row>
    <row r="677">
      <c r="A677" s="42"/>
    </row>
    <row r="678">
      <c r="A678" s="42"/>
    </row>
    <row r="679">
      <c r="A679" s="42"/>
    </row>
    <row r="680">
      <c r="A680" s="42"/>
    </row>
    <row r="681">
      <c r="A681" s="42"/>
    </row>
    <row r="682">
      <c r="A682" s="42"/>
    </row>
    <row r="683">
      <c r="A683" s="42"/>
    </row>
    <row r="684">
      <c r="A684" s="42"/>
    </row>
    <row r="685">
      <c r="A685" s="42"/>
    </row>
    <row r="686">
      <c r="A686" s="42"/>
    </row>
    <row r="687">
      <c r="A687" s="42"/>
    </row>
    <row r="688">
      <c r="A688" s="42"/>
    </row>
    <row r="689">
      <c r="A689" s="42"/>
    </row>
    <row r="690">
      <c r="A690" s="42"/>
    </row>
    <row r="691">
      <c r="A691" s="42"/>
    </row>
    <row r="692">
      <c r="A692" s="42"/>
    </row>
    <row r="693">
      <c r="A693" s="42"/>
    </row>
    <row r="694">
      <c r="A694" s="42"/>
    </row>
    <row r="695">
      <c r="A695" s="42"/>
    </row>
    <row r="696">
      <c r="A696" s="42"/>
    </row>
    <row r="697">
      <c r="A697" s="42"/>
    </row>
    <row r="698">
      <c r="A698" s="42"/>
    </row>
    <row r="699">
      <c r="A699" s="42"/>
    </row>
    <row r="700">
      <c r="A700" s="42"/>
    </row>
    <row r="701">
      <c r="A701" s="42"/>
    </row>
    <row r="702">
      <c r="A702" s="42"/>
    </row>
    <row r="703">
      <c r="A703" s="42"/>
    </row>
    <row r="704">
      <c r="A704" s="42"/>
    </row>
    <row r="705">
      <c r="A705" s="42"/>
    </row>
    <row r="706">
      <c r="A706" s="42"/>
    </row>
    <row r="707">
      <c r="A707" s="42"/>
    </row>
    <row r="708">
      <c r="A708" s="42"/>
    </row>
    <row r="709">
      <c r="A709" s="42"/>
    </row>
    <row r="710">
      <c r="A710" s="42"/>
    </row>
    <row r="711">
      <c r="A711" s="42"/>
    </row>
    <row r="712">
      <c r="A712" s="42"/>
    </row>
    <row r="713">
      <c r="A713" s="42"/>
    </row>
    <row r="714">
      <c r="A714" s="42"/>
    </row>
    <row r="715">
      <c r="A715" s="42"/>
    </row>
    <row r="716">
      <c r="A716" s="42"/>
    </row>
    <row r="717">
      <c r="A717" s="42"/>
    </row>
    <row r="718">
      <c r="A718" s="42"/>
    </row>
    <row r="719">
      <c r="A719" s="42"/>
    </row>
    <row r="720">
      <c r="A720" s="42"/>
    </row>
    <row r="721">
      <c r="A721" s="42"/>
    </row>
    <row r="722">
      <c r="A722" s="42"/>
    </row>
    <row r="723">
      <c r="A723" s="42"/>
    </row>
    <row r="724">
      <c r="A724" s="42"/>
    </row>
    <row r="725">
      <c r="A725" s="42"/>
    </row>
    <row r="726">
      <c r="A726" s="42"/>
    </row>
    <row r="727">
      <c r="A727" s="42"/>
    </row>
    <row r="728">
      <c r="A728" s="42"/>
    </row>
    <row r="729">
      <c r="A729" s="42"/>
    </row>
    <row r="730">
      <c r="A730" s="42"/>
    </row>
    <row r="731">
      <c r="A731" s="42"/>
    </row>
    <row r="732">
      <c r="A732" s="42"/>
    </row>
    <row r="733">
      <c r="A733" s="42"/>
    </row>
    <row r="734">
      <c r="A734" s="42"/>
    </row>
    <row r="735">
      <c r="A735" s="42"/>
    </row>
    <row r="736">
      <c r="A736" s="42"/>
    </row>
    <row r="737">
      <c r="A737" s="42"/>
    </row>
    <row r="738">
      <c r="A738" s="42"/>
    </row>
    <row r="739">
      <c r="A739" s="42"/>
    </row>
    <row r="740">
      <c r="A740" s="42"/>
    </row>
    <row r="741">
      <c r="A741" s="42"/>
    </row>
    <row r="742">
      <c r="A742" s="42"/>
    </row>
    <row r="743">
      <c r="A743" s="42"/>
    </row>
    <row r="744">
      <c r="A744" s="42"/>
    </row>
    <row r="745">
      <c r="A745" s="42"/>
    </row>
    <row r="746">
      <c r="A746" s="42"/>
    </row>
    <row r="747">
      <c r="A747" s="42"/>
    </row>
    <row r="748">
      <c r="A748" s="42"/>
    </row>
    <row r="749">
      <c r="A749" s="42"/>
    </row>
    <row r="750">
      <c r="A750" s="42"/>
    </row>
    <row r="751">
      <c r="A751" s="42"/>
    </row>
    <row r="752">
      <c r="A752" s="42"/>
    </row>
    <row r="753">
      <c r="A753" s="42"/>
    </row>
    <row r="754">
      <c r="A754" s="42"/>
    </row>
    <row r="755">
      <c r="A755" s="42"/>
    </row>
    <row r="756">
      <c r="A756" s="42"/>
    </row>
    <row r="757">
      <c r="A757" s="42"/>
    </row>
    <row r="758">
      <c r="A758" s="42"/>
    </row>
    <row r="759">
      <c r="A759" s="42"/>
    </row>
    <row r="760">
      <c r="A760" s="42"/>
    </row>
    <row r="761">
      <c r="A761" s="42"/>
    </row>
    <row r="762">
      <c r="A762" s="42"/>
    </row>
    <row r="763">
      <c r="A763" s="42"/>
    </row>
    <row r="764">
      <c r="A764" s="42"/>
    </row>
    <row r="765">
      <c r="A765" s="42"/>
    </row>
    <row r="766">
      <c r="A766" s="42"/>
    </row>
    <row r="767">
      <c r="A767" s="42"/>
    </row>
    <row r="768">
      <c r="A768" s="42"/>
    </row>
    <row r="769">
      <c r="A769" s="42"/>
    </row>
    <row r="770">
      <c r="A770" s="42"/>
    </row>
    <row r="771">
      <c r="A771" s="42"/>
    </row>
    <row r="772">
      <c r="A772" s="42"/>
    </row>
    <row r="773">
      <c r="A773" s="42"/>
    </row>
    <row r="774">
      <c r="A774" s="42"/>
    </row>
    <row r="775">
      <c r="A775" s="42"/>
    </row>
    <row r="776">
      <c r="A776" s="42"/>
    </row>
    <row r="777">
      <c r="A777" s="42"/>
    </row>
    <row r="778">
      <c r="A778" s="42"/>
    </row>
    <row r="779">
      <c r="A779" s="42"/>
    </row>
    <row r="780">
      <c r="A780" s="42"/>
    </row>
    <row r="781">
      <c r="A781" s="42"/>
    </row>
    <row r="782">
      <c r="A782" s="42"/>
    </row>
    <row r="783">
      <c r="A783" s="42"/>
    </row>
    <row r="784">
      <c r="A784" s="42"/>
    </row>
    <row r="785">
      <c r="A785" s="42"/>
    </row>
    <row r="786">
      <c r="A786" s="42"/>
    </row>
    <row r="787">
      <c r="A787" s="42"/>
    </row>
    <row r="788">
      <c r="A788" s="42"/>
    </row>
    <row r="789">
      <c r="A789" s="42"/>
    </row>
    <row r="790">
      <c r="A790" s="42"/>
    </row>
    <row r="791">
      <c r="A791" s="42"/>
    </row>
    <row r="792">
      <c r="A792" s="42"/>
    </row>
    <row r="793">
      <c r="A793" s="42"/>
    </row>
    <row r="794">
      <c r="A794" s="42"/>
    </row>
    <row r="795">
      <c r="A795" s="42"/>
    </row>
    <row r="796">
      <c r="A796" s="42"/>
    </row>
    <row r="797">
      <c r="A797" s="42"/>
    </row>
    <row r="798">
      <c r="A798" s="42"/>
    </row>
    <row r="799">
      <c r="A799" s="42"/>
    </row>
    <row r="800">
      <c r="A800" s="42"/>
    </row>
    <row r="801">
      <c r="A801" s="42"/>
    </row>
    <row r="802">
      <c r="A802" s="42"/>
    </row>
    <row r="803">
      <c r="A803" s="42"/>
    </row>
    <row r="804">
      <c r="A804" s="42"/>
    </row>
    <row r="805">
      <c r="A805" s="42"/>
    </row>
    <row r="806">
      <c r="A806" s="42"/>
    </row>
    <row r="807">
      <c r="A807" s="42"/>
    </row>
    <row r="808">
      <c r="A808" s="42"/>
    </row>
    <row r="809">
      <c r="A809" s="42"/>
    </row>
    <row r="810">
      <c r="A810" s="42"/>
    </row>
    <row r="811">
      <c r="A811" s="42"/>
    </row>
    <row r="812">
      <c r="A812" s="42"/>
    </row>
    <row r="813">
      <c r="A813" s="42"/>
    </row>
    <row r="814">
      <c r="A814" s="42"/>
    </row>
    <row r="815">
      <c r="A815" s="42"/>
    </row>
    <row r="816">
      <c r="A816" s="42"/>
    </row>
    <row r="817">
      <c r="A817" s="42"/>
    </row>
    <row r="818">
      <c r="A818" s="42"/>
    </row>
    <row r="819">
      <c r="A819" s="42"/>
    </row>
    <row r="820">
      <c r="A820" s="42"/>
    </row>
    <row r="821">
      <c r="A821" s="42"/>
    </row>
    <row r="822">
      <c r="A822" s="42"/>
    </row>
    <row r="823">
      <c r="A823" s="42"/>
    </row>
    <row r="824">
      <c r="A824" s="42"/>
    </row>
    <row r="825">
      <c r="A825" s="42"/>
    </row>
    <row r="826">
      <c r="A826" s="42"/>
    </row>
    <row r="827">
      <c r="A827" s="42"/>
    </row>
    <row r="828">
      <c r="A828" s="42"/>
    </row>
    <row r="829">
      <c r="A829" s="42"/>
    </row>
    <row r="830">
      <c r="A830" s="42"/>
    </row>
    <row r="831">
      <c r="A831" s="42"/>
    </row>
    <row r="832">
      <c r="A832" s="42"/>
    </row>
    <row r="833">
      <c r="A833" s="42"/>
    </row>
    <row r="834">
      <c r="A834" s="42"/>
    </row>
    <row r="835">
      <c r="A835" s="42"/>
    </row>
    <row r="836">
      <c r="A836" s="42"/>
    </row>
    <row r="837">
      <c r="A837" s="42"/>
    </row>
    <row r="838">
      <c r="A838" s="42"/>
    </row>
    <row r="839">
      <c r="A839" s="42"/>
    </row>
    <row r="840">
      <c r="A840" s="42"/>
    </row>
    <row r="841">
      <c r="A841" s="42"/>
    </row>
    <row r="842">
      <c r="A842" s="42"/>
    </row>
    <row r="843">
      <c r="A843" s="42"/>
    </row>
    <row r="844">
      <c r="A844" s="42"/>
    </row>
    <row r="845">
      <c r="A845" s="42"/>
    </row>
    <row r="846">
      <c r="A846" s="42"/>
    </row>
    <row r="847">
      <c r="A847" s="42"/>
    </row>
    <row r="848">
      <c r="A848" s="42"/>
    </row>
    <row r="849">
      <c r="A849" s="42"/>
    </row>
    <row r="850">
      <c r="A850" s="42"/>
    </row>
    <row r="851">
      <c r="A851" s="42"/>
    </row>
    <row r="852">
      <c r="A852" s="42"/>
    </row>
    <row r="853">
      <c r="A853" s="42"/>
    </row>
    <row r="854">
      <c r="A854" s="42"/>
    </row>
    <row r="855">
      <c r="A855" s="42"/>
    </row>
    <row r="856">
      <c r="A856" s="42"/>
    </row>
    <row r="857">
      <c r="A857" s="42"/>
    </row>
    <row r="858">
      <c r="A858" s="42"/>
    </row>
    <row r="859">
      <c r="A859" s="42"/>
    </row>
    <row r="860">
      <c r="A860" s="42"/>
    </row>
    <row r="861">
      <c r="A861" s="42"/>
    </row>
    <row r="862">
      <c r="A862" s="42"/>
    </row>
    <row r="863">
      <c r="A863" s="42"/>
    </row>
    <row r="864">
      <c r="A864" s="42"/>
    </row>
    <row r="865">
      <c r="A865" s="42"/>
    </row>
    <row r="866">
      <c r="A866" s="42"/>
    </row>
    <row r="867">
      <c r="A867" s="42"/>
    </row>
    <row r="868">
      <c r="A868" s="42"/>
    </row>
    <row r="869">
      <c r="A869" s="42"/>
    </row>
    <row r="870">
      <c r="A870" s="42"/>
    </row>
    <row r="871">
      <c r="A871" s="42"/>
    </row>
    <row r="872">
      <c r="A872" s="42"/>
    </row>
    <row r="873">
      <c r="A873" s="42"/>
    </row>
    <row r="874">
      <c r="A874" s="42"/>
    </row>
    <row r="875">
      <c r="A875" s="42"/>
    </row>
    <row r="876">
      <c r="A876" s="42"/>
    </row>
    <row r="877">
      <c r="A877" s="42"/>
    </row>
    <row r="878">
      <c r="A878" s="42"/>
    </row>
    <row r="879">
      <c r="A879" s="42"/>
    </row>
    <row r="880">
      <c r="A880" s="42"/>
    </row>
    <row r="881">
      <c r="A881" s="42"/>
    </row>
    <row r="882">
      <c r="A882" s="42"/>
    </row>
    <row r="883">
      <c r="A883" s="42"/>
    </row>
    <row r="884">
      <c r="A884" s="42"/>
    </row>
    <row r="885">
      <c r="A885" s="42"/>
    </row>
    <row r="886">
      <c r="A886" s="42"/>
    </row>
    <row r="887">
      <c r="A887" s="42"/>
    </row>
    <row r="888">
      <c r="A888" s="42"/>
    </row>
    <row r="889">
      <c r="A889" s="42"/>
    </row>
    <row r="890">
      <c r="A890" s="42"/>
    </row>
    <row r="891">
      <c r="A891" s="42"/>
    </row>
    <row r="892">
      <c r="A892" s="42"/>
    </row>
    <row r="893">
      <c r="A893" s="42"/>
    </row>
    <row r="894">
      <c r="A894" s="42"/>
    </row>
    <row r="895">
      <c r="A895" s="42"/>
    </row>
    <row r="896">
      <c r="A896" s="42"/>
    </row>
    <row r="897">
      <c r="A897" s="42"/>
    </row>
    <row r="898">
      <c r="A898" s="42"/>
    </row>
    <row r="899">
      <c r="A899" s="42"/>
    </row>
    <row r="900">
      <c r="A900" s="42"/>
    </row>
    <row r="901">
      <c r="A901" s="42"/>
    </row>
    <row r="902">
      <c r="A902" s="42"/>
    </row>
    <row r="903">
      <c r="A903" s="42"/>
    </row>
    <row r="904">
      <c r="A904" s="42"/>
    </row>
    <row r="905">
      <c r="A905" s="42"/>
    </row>
    <row r="906">
      <c r="A906" s="42"/>
    </row>
    <row r="907">
      <c r="A907" s="42"/>
    </row>
    <row r="908">
      <c r="A908" s="42"/>
    </row>
    <row r="909">
      <c r="A909" s="42"/>
    </row>
    <row r="910">
      <c r="A910" s="42"/>
    </row>
    <row r="911">
      <c r="A911" s="42"/>
    </row>
    <row r="912">
      <c r="A912" s="42"/>
    </row>
    <row r="913">
      <c r="A913" s="42"/>
    </row>
    <row r="914">
      <c r="A914" s="42"/>
    </row>
    <row r="915">
      <c r="A915" s="42"/>
    </row>
    <row r="916">
      <c r="A916" s="42"/>
    </row>
    <row r="917">
      <c r="A917" s="42"/>
    </row>
    <row r="918">
      <c r="A918" s="42"/>
    </row>
    <row r="919">
      <c r="A919" s="42"/>
    </row>
    <row r="920">
      <c r="A920" s="42"/>
    </row>
    <row r="921">
      <c r="A921" s="42"/>
    </row>
    <row r="922">
      <c r="A922" s="42"/>
    </row>
    <row r="923">
      <c r="A923" s="42"/>
    </row>
    <row r="924">
      <c r="A924" s="42"/>
    </row>
    <row r="925">
      <c r="A925" s="42"/>
    </row>
    <row r="926">
      <c r="A926" s="42"/>
    </row>
    <row r="927">
      <c r="A927" s="42"/>
    </row>
    <row r="928">
      <c r="A928" s="42"/>
    </row>
    <row r="929">
      <c r="A929" s="42"/>
    </row>
    <row r="930">
      <c r="A930" s="42"/>
    </row>
    <row r="931">
      <c r="A931" s="42"/>
    </row>
    <row r="932">
      <c r="A932" s="42"/>
    </row>
    <row r="933">
      <c r="A933" s="42"/>
    </row>
    <row r="934">
      <c r="A934" s="42"/>
    </row>
    <row r="935">
      <c r="A935" s="42"/>
    </row>
    <row r="936">
      <c r="A936" s="42"/>
    </row>
    <row r="937">
      <c r="A937" s="42"/>
    </row>
    <row r="938">
      <c r="A938" s="42"/>
    </row>
    <row r="939">
      <c r="A939" s="42"/>
    </row>
    <row r="940">
      <c r="A940" s="42"/>
    </row>
    <row r="941">
      <c r="A941" s="42"/>
    </row>
    <row r="942">
      <c r="A942" s="42"/>
    </row>
    <row r="943">
      <c r="A943" s="42"/>
    </row>
    <row r="944">
      <c r="A944" s="42"/>
    </row>
    <row r="945">
      <c r="A945" s="42"/>
    </row>
    <row r="946">
      <c r="A946" s="42"/>
    </row>
    <row r="947">
      <c r="A947" s="42"/>
    </row>
    <row r="948">
      <c r="A948" s="42"/>
    </row>
    <row r="949">
      <c r="A949" s="42"/>
    </row>
    <row r="950">
      <c r="A950" s="42"/>
    </row>
    <row r="951">
      <c r="A951" s="42"/>
    </row>
    <row r="952">
      <c r="A952" s="42"/>
    </row>
    <row r="953">
      <c r="A953" s="42"/>
    </row>
    <row r="954">
      <c r="A954" s="42"/>
    </row>
    <row r="955">
      <c r="A955" s="42"/>
    </row>
    <row r="956">
      <c r="A956" s="42"/>
    </row>
    <row r="957">
      <c r="A957" s="42"/>
    </row>
    <row r="958">
      <c r="A958" s="42"/>
    </row>
    <row r="959">
      <c r="A959" s="42"/>
    </row>
    <row r="960">
      <c r="A960" s="42"/>
    </row>
    <row r="961">
      <c r="A961" s="42"/>
    </row>
    <row r="962">
      <c r="A962" s="42"/>
    </row>
    <row r="963">
      <c r="A963" s="42"/>
    </row>
    <row r="964">
      <c r="A964" s="42"/>
    </row>
    <row r="965">
      <c r="A965" s="42"/>
    </row>
    <row r="966">
      <c r="A966" s="42"/>
    </row>
    <row r="967">
      <c r="A967" s="42"/>
    </row>
    <row r="968">
      <c r="A968" s="42"/>
    </row>
    <row r="969">
      <c r="A969" s="42"/>
    </row>
    <row r="970">
      <c r="A970" s="42"/>
    </row>
    <row r="971">
      <c r="A971" s="42"/>
    </row>
    <row r="972">
      <c r="A972" s="42"/>
    </row>
    <row r="973">
      <c r="A973" s="42"/>
    </row>
    <row r="974">
      <c r="A974" s="42"/>
    </row>
    <row r="975">
      <c r="A975" s="42"/>
    </row>
    <row r="976">
      <c r="A976" s="42"/>
    </row>
    <row r="977">
      <c r="A977" s="42"/>
    </row>
    <row r="978">
      <c r="A978" s="42"/>
    </row>
    <row r="979">
      <c r="A979" s="42"/>
    </row>
    <row r="980">
      <c r="A980" s="42"/>
    </row>
    <row r="981">
      <c r="A981" s="42"/>
    </row>
    <row r="982">
      <c r="A982" s="42"/>
    </row>
    <row r="983">
      <c r="A983" s="42"/>
    </row>
    <row r="984">
      <c r="A984" s="42"/>
    </row>
    <row r="985">
      <c r="A985" s="42"/>
    </row>
    <row r="986">
      <c r="A986" s="42"/>
    </row>
    <row r="987">
      <c r="A987" s="42"/>
    </row>
    <row r="988">
      <c r="A988" s="42"/>
    </row>
    <row r="989">
      <c r="A989" s="42"/>
    </row>
    <row r="990">
      <c r="A990" s="42"/>
    </row>
    <row r="991">
      <c r="A991" s="42"/>
    </row>
    <row r="992">
      <c r="A992" s="42"/>
    </row>
    <row r="993">
      <c r="A993" s="42"/>
    </row>
    <row r="994">
      <c r="A994" s="42"/>
    </row>
    <row r="995">
      <c r="A995" s="42"/>
    </row>
    <row r="996">
      <c r="A996" s="42"/>
    </row>
    <row r="997">
      <c r="A997" s="42"/>
    </row>
    <row r="998">
      <c r="A998" s="42"/>
    </row>
    <row r="999">
      <c r="A999" s="42"/>
    </row>
    <row r="1000">
      <c r="A1000" s="42"/>
    </row>
  </sheetData>
  <hyperlinks>
    <hyperlink r:id="rId1" location="BLS_table_footnotes" ref="B3"/>
    <hyperlink r:id="rId2" location="BLS_table_footnotes" ref="C3"/>
    <hyperlink r:id="rId3" location="BLS_table_footnotes" ref="D3"/>
    <hyperlink r:id="rId4" location="BLS_table_footnotes" ref="E3"/>
    <hyperlink r:id="rId5" ref="H4"/>
  </hyperlinks>
  <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23" t="s">
        <v>467</v>
      </c>
      <c r="B1" s="23" t="s">
        <v>468</v>
      </c>
      <c r="C1" s="23" t="s">
        <v>470</v>
      </c>
      <c r="D1" s="15" t="s">
        <v>471</v>
      </c>
      <c r="G1" s="15" t="s">
        <v>472</v>
      </c>
    </row>
    <row r="2">
      <c r="A2" s="29">
        <v>1995.0</v>
      </c>
      <c r="B2" s="47">
        <v>306.0</v>
      </c>
      <c r="C2" s="47">
        <v>547.0</v>
      </c>
      <c r="G2" s="15" t="s">
        <v>478</v>
      </c>
    </row>
    <row r="3">
      <c r="A3" s="29">
        <v>1996.0</v>
      </c>
      <c r="B3" s="23">
        <v>313.0</v>
      </c>
      <c r="C3" s="23">
        <v>519.0</v>
      </c>
      <c r="G3" s="15" t="s">
        <v>479</v>
      </c>
    </row>
    <row r="4">
      <c r="A4" s="29">
        <v>1997.0</v>
      </c>
      <c r="B4" s="23">
        <v>316.0</v>
      </c>
      <c r="C4" s="23">
        <v>512.0</v>
      </c>
      <c r="G4" s="15" t="s">
        <v>481</v>
      </c>
    </row>
    <row r="5">
      <c r="A5" s="29">
        <v>1998.0</v>
      </c>
      <c r="B5" s="23">
        <v>311.0</v>
      </c>
      <c r="C5" s="23">
        <v>511.0</v>
      </c>
    </row>
    <row r="6">
      <c r="A6" s="29">
        <v>1999.0</v>
      </c>
      <c r="B6" s="23">
        <v>307.0</v>
      </c>
      <c r="C6" s="23">
        <v>512.0</v>
      </c>
    </row>
    <row r="7">
      <c r="A7" s="29">
        <v>2000.0</v>
      </c>
      <c r="B7" s="23">
        <v>316.0</v>
      </c>
      <c r="C7" s="23">
        <v>509.0</v>
      </c>
    </row>
    <row r="8">
      <c r="A8" s="29">
        <v>2001.0</v>
      </c>
      <c r="B8" s="23">
        <v>329.0</v>
      </c>
      <c r="C8" s="23">
        <v>528.0</v>
      </c>
    </row>
    <row r="9">
      <c r="A9" s="29">
        <v>2002.0</v>
      </c>
      <c r="B9" s="23">
        <v>328.0</v>
      </c>
      <c r="C9" s="23">
        <v>506.0</v>
      </c>
    </row>
    <row r="10">
      <c r="A10" s="29">
        <v>2003.0</v>
      </c>
      <c r="B10" s="23">
        <v>327.0</v>
      </c>
      <c r="C10" s="23">
        <v>489.0</v>
      </c>
    </row>
    <row r="11">
      <c r="A11" s="29">
        <v>2004.0</v>
      </c>
      <c r="B11" s="23">
        <v>331.0</v>
      </c>
      <c r="C11" s="23">
        <v>468.0</v>
      </c>
    </row>
    <row r="12">
      <c r="A12" s="29">
        <v>2005.0</v>
      </c>
      <c r="B12" s="23">
        <v>346.0</v>
      </c>
      <c r="C12" s="23">
        <v>499.0</v>
      </c>
    </row>
    <row r="13">
      <c r="A13" s="29">
        <v>2006.0</v>
      </c>
      <c r="B13" s="23">
        <v>351.0</v>
      </c>
      <c r="C13" s="23">
        <v>487.0</v>
      </c>
    </row>
    <row r="14">
      <c r="A14" s="29">
        <v>2007.0</v>
      </c>
      <c r="B14" s="23">
        <v>357.0</v>
      </c>
      <c r="C14" s="23">
        <v>483.0</v>
      </c>
    </row>
    <row r="15">
      <c r="A15" s="29">
        <v>2008.0</v>
      </c>
      <c r="B15" s="23">
        <v>371.0</v>
      </c>
      <c r="C15" s="23">
        <v>471.0</v>
      </c>
    </row>
    <row r="16">
      <c r="A16" s="29">
        <v>2009.0</v>
      </c>
      <c r="B16" s="23">
        <v>354.0</v>
      </c>
      <c r="C16" s="23">
        <v>465.0</v>
      </c>
    </row>
    <row r="17">
      <c r="A17" s="29">
        <v>2010.0</v>
      </c>
      <c r="B17" s="23">
        <v>376.0</v>
      </c>
      <c r="C17" s="23">
        <v>465.0</v>
      </c>
    </row>
    <row r="18">
      <c r="A18" s="29">
        <v>2011.0</v>
      </c>
      <c r="B18" s="23">
        <v>370.0</v>
      </c>
      <c r="C18" s="23">
        <v>507.0</v>
      </c>
    </row>
    <row r="19">
      <c r="A19" s="29">
        <v>2012.0</v>
      </c>
      <c r="B19" s="23">
        <v>374.0</v>
      </c>
      <c r="C19" s="23">
        <v>498.0</v>
      </c>
    </row>
    <row r="20">
      <c r="A20" s="29">
        <v>2013.0</v>
      </c>
      <c r="B20" s="47">
        <v>377.0</v>
      </c>
      <c r="C20" s="47">
        <v>491.0</v>
      </c>
    </row>
    <row r="21">
      <c r="A21" s="23" t="s">
        <v>488</v>
      </c>
      <c r="B21" s="23">
        <v>71.0</v>
      </c>
      <c r="C21" s="23">
        <v>-56.0</v>
      </c>
    </row>
    <row r="22">
      <c r="A22" s="23" t="s">
        <v>489</v>
      </c>
      <c r="B22" s="23" t="s">
        <v>490</v>
      </c>
      <c r="C22" s="23" t="s">
        <v>492</v>
      </c>
    </row>
    <row r="23">
      <c r="A23" s="23" t="s">
        <v>494</v>
      </c>
      <c r="B23" s="25">
        <v>0.23</v>
      </c>
      <c r="C23" s="25">
        <v>-0.1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9.71"/>
    <col customWidth="1" min="4" max="4" width="8.86"/>
    <col customWidth="1" min="5" max="5" width="9.29"/>
    <col customWidth="1" min="11" max="11" width="6.86"/>
    <col customWidth="1" min="12" max="12" width="6.0"/>
    <col customWidth="1" min="13" max="13" width="10.43"/>
    <col customWidth="1" min="14" max="14" width="11.43"/>
  </cols>
  <sheetData>
    <row r="1">
      <c r="A1" s="48" t="s">
        <v>521</v>
      </c>
      <c r="B1" s="48" t="s">
        <v>524</v>
      </c>
      <c r="C1" s="48" t="s">
        <v>525</v>
      </c>
      <c r="D1" s="48" t="s">
        <v>526</v>
      </c>
      <c r="E1" s="48" t="s">
        <v>527</v>
      </c>
      <c r="F1" s="48" t="s">
        <v>528</v>
      </c>
      <c r="G1" s="48" t="s">
        <v>529</v>
      </c>
      <c r="H1" s="48" t="s">
        <v>531</v>
      </c>
      <c r="I1" s="48" t="s">
        <v>532</v>
      </c>
      <c r="J1" s="48" t="s">
        <v>533</v>
      </c>
      <c r="K1" s="48" t="s">
        <v>534</v>
      </c>
      <c r="L1" s="48" t="s">
        <v>535</v>
      </c>
      <c r="M1" s="48" t="s">
        <v>536</v>
      </c>
      <c r="N1" s="48" t="s">
        <v>537</v>
      </c>
      <c r="O1" s="49"/>
      <c r="P1" s="50" t="s">
        <v>539</v>
      </c>
      <c r="Q1" s="49"/>
      <c r="R1" s="49"/>
      <c r="S1" s="49"/>
      <c r="T1" s="49"/>
      <c r="U1" s="49"/>
      <c r="V1" s="49"/>
      <c r="W1" s="49"/>
      <c r="X1" s="49"/>
      <c r="Y1" s="49"/>
    </row>
    <row r="2">
      <c r="A2" s="51" t="s">
        <v>541</v>
      </c>
      <c r="B2" s="51" t="s">
        <v>542</v>
      </c>
      <c r="C2" s="51">
        <v>1.0</v>
      </c>
      <c r="D2" s="52">
        <v>582508.0</v>
      </c>
      <c r="E2" s="52">
        <v>640174.0</v>
      </c>
      <c r="F2" s="52">
        <v>6181.0</v>
      </c>
      <c r="G2" s="52">
        <v>13308.0</v>
      </c>
      <c r="H2" s="53">
        <v>0.0</v>
      </c>
      <c r="I2" s="53">
        <v>42710.0</v>
      </c>
      <c r="J2" s="53">
        <v>20.54</v>
      </c>
      <c r="K2" s="53">
        <v>0.0</v>
      </c>
      <c r="L2" s="53">
        <v>0.0</v>
      </c>
      <c r="M2" s="51" t="s">
        <v>543</v>
      </c>
      <c r="N2" s="51" t="s">
        <v>544</v>
      </c>
      <c r="P2" s="21" t="s">
        <v>545</v>
      </c>
    </row>
    <row r="3">
      <c r="A3" s="54">
        <v>36831.0</v>
      </c>
      <c r="B3" s="51" t="s">
        <v>546</v>
      </c>
      <c r="C3" s="51">
        <v>2.0</v>
      </c>
      <c r="D3" s="52">
        <v>49662.0</v>
      </c>
      <c r="E3" s="52">
        <v>54169.0</v>
      </c>
      <c r="F3" s="53">
        <v>474.0</v>
      </c>
      <c r="G3" s="53">
        <v>994.0</v>
      </c>
      <c r="H3" s="53">
        <v>0.0</v>
      </c>
      <c r="I3" s="55">
        <v>100000.0</v>
      </c>
      <c r="J3" s="53">
        <v>53.32</v>
      </c>
      <c r="K3" s="53">
        <v>0.0</v>
      </c>
      <c r="L3" s="53">
        <v>0.0</v>
      </c>
      <c r="M3" s="51" t="s">
        <v>543</v>
      </c>
      <c r="N3" s="51" t="s">
        <v>138</v>
      </c>
    </row>
    <row r="4">
      <c r="A4" s="54" t="s">
        <v>547</v>
      </c>
      <c r="B4" s="51" t="s">
        <v>548</v>
      </c>
      <c r="C4" s="51">
        <v>3.0</v>
      </c>
      <c r="D4" s="52">
        <v>11877.0</v>
      </c>
      <c r="E4" s="52">
        <v>13227.0</v>
      </c>
      <c r="F4" s="53">
        <v>135.0</v>
      </c>
      <c r="G4" s="53">
        <v>225.0</v>
      </c>
      <c r="H4" s="53">
        <v>0.0</v>
      </c>
      <c r="I4" s="53">
        <v>0.0</v>
      </c>
      <c r="J4" s="53">
        <v>0.0</v>
      </c>
      <c r="K4" s="53">
        <v>0.0</v>
      </c>
      <c r="L4" s="53">
        <v>0.0</v>
      </c>
      <c r="M4" s="51" t="s">
        <v>543</v>
      </c>
      <c r="N4" s="51" t="s">
        <v>136</v>
      </c>
      <c r="P4" s="7" t="s">
        <v>289</v>
      </c>
    </row>
    <row r="5">
      <c r="A5" s="54">
        <v>36831.0</v>
      </c>
      <c r="B5" s="51" t="s">
        <v>549</v>
      </c>
      <c r="C5" s="51">
        <v>3.0</v>
      </c>
      <c r="D5" s="52">
        <v>4831.0</v>
      </c>
      <c r="E5" s="52">
        <v>5283.0</v>
      </c>
      <c r="F5" s="53">
        <v>45.0</v>
      </c>
      <c r="G5" s="53">
        <v>105.0</v>
      </c>
      <c r="H5" s="53">
        <v>0.0</v>
      </c>
      <c r="I5" s="53">
        <v>0.0</v>
      </c>
      <c r="J5" s="53">
        <v>0.0</v>
      </c>
      <c r="K5" s="53">
        <v>0.0</v>
      </c>
      <c r="L5" s="53">
        <v>0.0</v>
      </c>
      <c r="M5" s="51" t="s">
        <v>543</v>
      </c>
      <c r="N5" s="51" t="s">
        <v>136</v>
      </c>
      <c r="P5" s="7" t="s">
        <v>550</v>
      </c>
      <c r="Q5" s="7" t="s">
        <v>536</v>
      </c>
      <c r="R5" s="7" t="s">
        <v>551</v>
      </c>
    </row>
    <row r="6">
      <c r="A6" s="54">
        <v>402073.0</v>
      </c>
      <c r="B6" s="51" t="s">
        <v>552</v>
      </c>
      <c r="C6" s="51">
        <v>3.0</v>
      </c>
      <c r="D6" s="52">
        <v>13519.0</v>
      </c>
      <c r="E6" s="52">
        <v>14901.0</v>
      </c>
      <c r="F6" s="53">
        <v>142.0</v>
      </c>
      <c r="G6" s="53">
        <v>246.0</v>
      </c>
      <c r="H6" s="53">
        <v>0.0</v>
      </c>
      <c r="I6" s="53">
        <v>0.0</v>
      </c>
      <c r="J6" s="53">
        <v>0.0</v>
      </c>
      <c r="K6" s="53">
        <v>0.0</v>
      </c>
      <c r="L6" s="53">
        <v>0.0</v>
      </c>
      <c r="M6" s="51" t="s">
        <v>543</v>
      </c>
      <c r="N6" s="51" t="s">
        <v>136</v>
      </c>
      <c r="P6" s="15" t="s">
        <v>136</v>
      </c>
      <c r="Q6" s="15" t="s">
        <v>553</v>
      </c>
      <c r="R6" s="32">
        <f t="shared" ref="R6:R14" si="1">sumifs(G:G,N:N,P6,M:M,Q6)*7</f>
        <v>11655</v>
      </c>
      <c r="S6" s="20">
        <f t="shared" ref="S6:S14" si="2">R6/sum($R$6:$R$14)</f>
        <v>0.1282150008</v>
      </c>
    </row>
    <row r="7">
      <c r="A7" s="54">
        <v>2593528.0</v>
      </c>
      <c r="B7" s="51" t="s">
        <v>556</v>
      </c>
      <c r="C7" s="51">
        <v>3.0</v>
      </c>
      <c r="D7" s="52">
        <v>19435.0</v>
      </c>
      <c r="E7" s="52">
        <v>20758.0</v>
      </c>
      <c r="F7" s="53">
        <v>151.0</v>
      </c>
      <c r="G7" s="53">
        <v>419.0</v>
      </c>
      <c r="H7" s="53">
        <v>0.0</v>
      </c>
      <c r="I7" s="53">
        <v>0.0</v>
      </c>
      <c r="J7" s="53">
        <v>0.0</v>
      </c>
      <c r="K7" s="53">
        <v>0.0</v>
      </c>
      <c r="L7" s="53">
        <v>0.0</v>
      </c>
      <c r="M7" s="51" t="s">
        <v>543</v>
      </c>
      <c r="N7" s="51" t="s">
        <v>136</v>
      </c>
      <c r="P7" s="15" t="s">
        <v>544</v>
      </c>
      <c r="Q7" s="15" t="s">
        <v>553</v>
      </c>
      <c r="R7" s="38">
        <f t="shared" si="1"/>
        <v>30884</v>
      </c>
      <c r="S7" s="20">
        <f t="shared" si="2"/>
        <v>0.3397505005</v>
      </c>
    </row>
    <row r="8">
      <c r="A8" s="51" t="s">
        <v>557</v>
      </c>
      <c r="B8" s="51" t="s">
        <v>558</v>
      </c>
      <c r="C8" s="51">
        <v>2.0</v>
      </c>
      <c r="D8" s="52">
        <v>40256.0</v>
      </c>
      <c r="E8" s="52">
        <v>44228.0</v>
      </c>
      <c r="F8" s="53">
        <v>459.0</v>
      </c>
      <c r="G8" s="53">
        <v>833.0</v>
      </c>
      <c r="H8" s="53">
        <v>0.0</v>
      </c>
      <c r="I8" s="53">
        <v>72201.0</v>
      </c>
      <c r="J8" s="53">
        <v>34.71</v>
      </c>
      <c r="K8" s="53">
        <v>0.0</v>
      </c>
      <c r="L8" s="53">
        <v>0.0</v>
      </c>
      <c r="M8" s="51" t="s">
        <v>543</v>
      </c>
      <c r="N8" s="51" t="s">
        <v>138</v>
      </c>
      <c r="P8" s="15" t="s">
        <v>138</v>
      </c>
      <c r="Q8" s="15" t="s">
        <v>553</v>
      </c>
      <c r="R8" s="32">
        <f t="shared" si="1"/>
        <v>2317</v>
      </c>
      <c r="S8" s="20">
        <f t="shared" si="2"/>
        <v>0.02548898814</v>
      </c>
    </row>
    <row r="9">
      <c r="A9" s="51" t="s">
        <v>559</v>
      </c>
      <c r="B9" s="51" t="s">
        <v>560</v>
      </c>
      <c r="C9" s="51">
        <v>3.0</v>
      </c>
      <c r="D9" s="52">
        <v>24919.0</v>
      </c>
      <c r="E9" s="52">
        <v>27110.0</v>
      </c>
      <c r="F9" s="53">
        <v>230.0</v>
      </c>
      <c r="G9" s="53">
        <v>436.0</v>
      </c>
      <c r="H9" s="53">
        <v>0.0</v>
      </c>
      <c r="I9" s="53">
        <v>0.0</v>
      </c>
      <c r="J9" s="53">
        <v>0.0</v>
      </c>
      <c r="K9" s="53">
        <v>0.0</v>
      </c>
      <c r="L9" s="53">
        <v>0.0</v>
      </c>
      <c r="M9" s="51" t="s">
        <v>543</v>
      </c>
      <c r="N9" s="51" t="s">
        <v>136</v>
      </c>
      <c r="P9" s="15" t="s">
        <v>136</v>
      </c>
      <c r="Q9" s="15" t="s">
        <v>561</v>
      </c>
      <c r="R9" s="32">
        <f t="shared" si="1"/>
        <v>378</v>
      </c>
      <c r="S9" s="20">
        <f t="shared" si="2"/>
        <v>0.004158324349</v>
      </c>
    </row>
    <row r="10">
      <c r="A10" s="51" t="s">
        <v>562</v>
      </c>
      <c r="B10" s="51" t="s">
        <v>563</v>
      </c>
      <c r="C10" s="51">
        <v>3.0</v>
      </c>
      <c r="D10" s="52">
        <v>15337.0</v>
      </c>
      <c r="E10" s="52">
        <v>17118.0</v>
      </c>
      <c r="F10" s="53">
        <v>228.0</v>
      </c>
      <c r="G10" s="53">
        <v>398.0</v>
      </c>
      <c r="H10" s="53">
        <v>0.0</v>
      </c>
      <c r="I10" s="53">
        <v>0.0</v>
      </c>
      <c r="J10" s="53">
        <v>0.0</v>
      </c>
      <c r="K10" s="53">
        <v>0.0</v>
      </c>
      <c r="L10" s="53">
        <v>0.0</v>
      </c>
      <c r="M10" s="51" t="s">
        <v>543</v>
      </c>
      <c r="N10" s="51" t="s">
        <v>136</v>
      </c>
      <c r="P10" s="15" t="s">
        <v>544</v>
      </c>
      <c r="Q10" s="15" t="s">
        <v>561</v>
      </c>
      <c r="R10" s="38">
        <f t="shared" si="1"/>
        <v>19047</v>
      </c>
      <c r="S10" s="20">
        <f t="shared" si="2"/>
        <v>0.2095333436</v>
      </c>
    </row>
    <row r="11">
      <c r="A11" s="51" t="s">
        <v>564</v>
      </c>
      <c r="B11" s="51" t="s">
        <v>565</v>
      </c>
      <c r="C11" s="51">
        <v>2.0</v>
      </c>
      <c r="D11" s="52">
        <v>21816.0</v>
      </c>
      <c r="E11" s="52">
        <v>25608.0</v>
      </c>
      <c r="F11" s="53">
        <v>379.0</v>
      </c>
      <c r="G11" s="53">
        <v>365.0</v>
      </c>
      <c r="H11" s="53">
        <v>0.0</v>
      </c>
      <c r="I11" s="53">
        <v>82708.0</v>
      </c>
      <c r="J11" s="53">
        <v>39.76</v>
      </c>
      <c r="K11" s="53">
        <v>0.0</v>
      </c>
      <c r="L11" s="53">
        <v>0.0</v>
      </c>
      <c r="M11" s="51" t="s">
        <v>543</v>
      </c>
      <c r="N11" s="51" t="s">
        <v>138</v>
      </c>
      <c r="P11" s="15" t="s">
        <v>138</v>
      </c>
      <c r="Q11" s="15" t="s">
        <v>561</v>
      </c>
      <c r="R11" s="32">
        <f t="shared" si="1"/>
        <v>2086</v>
      </c>
      <c r="S11" s="20">
        <f t="shared" si="2"/>
        <v>0.02294778993</v>
      </c>
    </row>
    <row r="12">
      <c r="A12" s="51" t="s">
        <v>566</v>
      </c>
      <c r="B12" s="51" t="s">
        <v>567</v>
      </c>
      <c r="C12" s="51">
        <v>3.0</v>
      </c>
      <c r="D12" s="52">
        <v>19875.0</v>
      </c>
      <c r="E12" s="52">
        <v>23337.0</v>
      </c>
      <c r="F12" s="53">
        <v>346.0</v>
      </c>
      <c r="G12" s="53">
        <v>314.0</v>
      </c>
      <c r="H12" s="53">
        <v>0.0</v>
      </c>
      <c r="I12" s="53">
        <v>0.0</v>
      </c>
      <c r="J12" s="53">
        <v>0.0</v>
      </c>
      <c r="K12" s="53">
        <v>0.0</v>
      </c>
      <c r="L12" s="53">
        <v>0.0</v>
      </c>
      <c r="M12" s="51" t="s">
        <v>543</v>
      </c>
      <c r="N12" s="51" t="s">
        <v>136</v>
      </c>
      <c r="P12" s="15" t="s">
        <v>136</v>
      </c>
      <c r="Q12" s="15" t="s">
        <v>568</v>
      </c>
      <c r="R12" s="32">
        <f t="shared" si="1"/>
        <v>308</v>
      </c>
      <c r="S12" s="20">
        <f t="shared" si="2"/>
        <v>0.003388264285</v>
      </c>
    </row>
    <row r="13">
      <c r="A13" s="51" t="s">
        <v>569</v>
      </c>
      <c r="B13" s="51" t="s">
        <v>570</v>
      </c>
      <c r="C13" s="51">
        <v>3.0</v>
      </c>
      <c r="D13" s="52">
        <v>1941.0</v>
      </c>
      <c r="E13" s="52">
        <v>2271.0</v>
      </c>
      <c r="F13" s="53">
        <v>33.0</v>
      </c>
      <c r="G13" s="53">
        <v>51.0</v>
      </c>
      <c r="H13" s="53">
        <v>0.0</v>
      </c>
      <c r="I13" s="53">
        <v>0.0</v>
      </c>
      <c r="J13" s="53">
        <v>0.0</v>
      </c>
      <c r="K13" s="53">
        <v>0.0</v>
      </c>
      <c r="L13" s="53">
        <v>0.0</v>
      </c>
      <c r="M13" s="51" t="s">
        <v>543</v>
      </c>
      <c r="N13" s="51" t="s">
        <v>136</v>
      </c>
      <c r="P13" s="15" t="s">
        <v>544</v>
      </c>
      <c r="Q13" s="15" t="s">
        <v>568</v>
      </c>
      <c r="R13" s="32">
        <f t="shared" si="1"/>
        <v>3318</v>
      </c>
      <c r="S13" s="20">
        <f t="shared" si="2"/>
        <v>0.03650084707</v>
      </c>
    </row>
    <row r="14">
      <c r="A14" s="51" t="s">
        <v>571</v>
      </c>
      <c r="B14" s="51" t="s">
        <v>572</v>
      </c>
      <c r="C14" s="51">
        <v>2.0</v>
      </c>
      <c r="D14" s="52">
        <v>12042.0</v>
      </c>
      <c r="E14" s="52">
        <v>12975.0</v>
      </c>
      <c r="F14" s="53">
        <v>102.0</v>
      </c>
      <c r="G14" s="53">
        <v>294.0</v>
      </c>
      <c r="H14" s="53">
        <v>0.0</v>
      </c>
      <c r="I14" s="53">
        <v>78297.0</v>
      </c>
      <c r="J14" s="53">
        <v>37.65</v>
      </c>
      <c r="K14" s="53">
        <v>0.0</v>
      </c>
      <c r="L14" s="53">
        <v>0.0</v>
      </c>
      <c r="M14" s="51" t="s">
        <v>543</v>
      </c>
      <c r="N14" s="51" t="s">
        <v>138</v>
      </c>
      <c r="P14" s="15" t="s">
        <v>138</v>
      </c>
      <c r="Q14" s="15" t="s">
        <v>568</v>
      </c>
      <c r="R14" s="38">
        <f t="shared" si="1"/>
        <v>20909</v>
      </c>
      <c r="S14" s="20">
        <f t="shared" si="2"/>
        <v>0.2300169413</v>
      </c>
    </row>
    <row r="15">
      <c r="A15" s="51" t="s">
        <v>573</v>
      </c>
      <c r="B15" s="51" t="s">
        <v>574</v>
      </c>
      <c r="C15" s="51">
        <v>3.0</v>
      </c>
      <c r="D15" s="53">
        <v>716.0</v>
      </c>
      <c r="E15" s="53">
        <v>863.0</v>
      </c>
      <c r="F15" s="53">
        <v>15.0</v>
      </c>
      <c r="G15" s="53">
        <v>17.0</v>
      </c>
      <c r="H15" s="53">
        <v>0.0</v>
      </c>
      <c r="I15" s="53">
        <v>0.0</v>
      </c>
      <c r="J15" s="53">
        <v>0.0</v>
      </c>
      <c r="K15" s="53">
        <v>0.0</v>
      </c>
      <c r="L15" s="53">
        <v>0.0</v>
      </c>
      <c r="M15" s="51" t="s">
        <v>543</v>
      </c>
      <c r="N15" s="51" t="s">
        <v>136</v>
      </c>
    </row>
    <row r="16">
      <c r="A16" s="51" t="s">
        <v>575</v>
      </c>
      <c r="B16" s="51" t="s">
        <v>576</v>
      </c>
      <c r="C16" s="51">
        <v>3.0</v>
      </c>
      <c r="D16" s="52">
        <v>8892.0</v>
      </c>
      <c r="E16" s="52">
        <v>9651.0</v>
      </c>
      <c r="F16" s="53">
        <v>80.0</v>
      </c>
      <c r="G16" s="53">
        <v>233.0</v>
      </c>
      <c r="H16" s="53">
        <v>0.0</v>
      </c>
      <c r="I16" s="53">
        <v>0.0</v>
      </c>
      <c r="J16" s="53">
        <v>0.0</v>
      </c>
      <c r="K16" s="53">
        <v>0.0</v>
      </c>
      <c r="L16" s="53">
        <v>0.0</v>
      </c>
      <c r="M16" s="51" t="s">
        <v>543</v>
      </c>
      <c r="N16" s="51" t="s">
        <v>136</v>
      </c>
      <c r="P16" s="15" t="s">
        <v>577</v>
      </c>
    </row>
    <row r="17">
      <c r="A17" s="51" t="s">
        <v>578</v>
      </c>
      <c r="B17" s="51" t="s">
        <v>579</v>
      </c>
      <c r="C17" s="51">
        <v>3.0</v>
      </c>
      <c r="D17" s="52">
        <v>2434.0</v>
      </c>
      <c r="E17" s="52">
        <v>2461.0</v>
      </c>
      <c r="F17" s="53">
        <v>7.0</v>
      </c>
      <c r="G17" s="53">
        <v>44.0</v>
      </c>
      <c r="H17" s="53">
        <v>0.0</v>
      </c>
      <c r="I17" s="53">
        <v>0.0</v>
      </c>
      <c r="J17" s="53">
        <v>0.0</v>
      </c>
      <c r="K17" s="53">
        <v>0.0</v>
      </c>
      <c r="L17" s="53">
        <v>0.0</v>
      </c>
      <c r="M17" s="51" t="s">
        <v>543</v>
      </c>
      <c r="N17" s="51" t="s">
        <v>136</v>
      </c>
      <c r="P17" s="15" t="s">
        <v>580</v>
      </c>
    </row>
    <row r="18">
      <c r="A18" s="51" t="s">
        <v>581</v>
      </c>
      <c r="B18" s="51" t="s">
        <v>582</v>
      </c>
      <c r="C18" s="51">
        <v>2.0</v>
      </c>
      <c r="D18" s="52">
        <v>3513.0</v>
      </c>
      <c r="E18" s="52">
        <v>4112.0</v>
      </c>
      <c r="F18" s="53">
        <v>60.0</v>
      </c>
      <c r="G18" s="53">
        <v>98.0</v>
      </c>
      <c r="H18" s="53">
        <v>0.0</v>
      </c>
      <c r="I18" s="53">
        <v>76283.0</v>
      </c>
      <c r="J18" s="53">
        <v>36.67</v>
      </c>
      <c r="K18" s="53">
        <v>0.0</v>
      </c>
      <c r="L18" s="53">
        <v>0.0</v>
      </c>
      <c r="M18" s="51" t="s">
        <v>543</v>
      </c>
      <c r="N18" s="51" t="s">
        <v>138</v>
      </c>
      <c r="P18" s="15" t="s">
        <v>583</v>
      </c>
    </row>
    <row r="19">
      <c r="A19" s="51" t="s">
        <v>584</v>
      </c>
      <c r="B19" s="51" t="s">
        <v>585</v>
      </c>
      <c r="C19" s="51">
        <v>3.0</v>
      </c>
      <c r="D19" s="53">
        <v>548.0</v>
      </c>
      <c r="E19" s="53">
        <v>623.0</v>
      </c>
      <c r="F19" s="53">
        <v>8.0</v>
      </c>
      <c r="G19" s="53">
        <v>13.0</v>
      </c>
      <c r="H19" s="53">
        <v>0.0</v>
      </c>
      <c r="I19" s="53">
        <v>0.0</v>
      </c>
      <c r="J19" s="53">
        <v>0.0</v>
      </c>
      <c r="K19" s="53">
        <v>0.0</v>
      </c>
      <c r="L19" s="53">
        <v>0.0</v>
      </c>
      <c r="M19" s="51" t="s">
        <v>543</v>
      </c>
      <c r="N19" s="51" t="s">
        <v>136</v>
      </c>
    </row>
    <row r="20">
      <c r="A20" s="51" t="s">
        <v>586</v>
      </c>
      <c r="B20" s="51" t="s">
        <v>587</v>
      </c>
      <c r="C20" s="51">
        <v>3.0</v>
      </c>
      <c r="D20" s="52">
        <v>1022.0</v>
      </c>
      <c r="E20" s="52">
        <v>1282.0</v>
      </c>
      <c r="F20" s="53">
        <v>26.0</v>
      </c>
      <c r="G20" s="53">
        <v>28.0</v>
      </c>
      <c r="H20" s="53">
        <v>0.0</v>
      </c>
      <c r="I20" s="53">
        <v>0.0</v>
      </c>
      <c r="J20" s="53">
        <v>0.0</v>
      </c>
      <c r="K20" s="53">
        <v>0.0</v>
      </c>
      <c r="L20" s="53">
        <v>0.0</v>
      </c>
      <c r="M20" s="51" t="s">
        <v>543</v>
      </c>
      <c r="N20" s="51" t="s">
        <v>136</v>
      </c>
    </row>
    <row r="21">
      <c r="A21" s="51" t="s">
        <v>588</v>
      </c>
      <c r="B21" s="51" t="s">
        <v>589</v>
      </c>
      <c r="C21" s="51">
        <v>3.0</v>
      </c>
      <c r="D21" s="52">
        <v>1225.0</v>
      </c>
      <c r="E21" s="52">
        <v>1310.0</v>
      </c>
      <c r="F21" s="53">
        <v>8.0</v>
      </c>
      <c r="G21" s="53">
        <v>32.0</v>
      </c>
      <c r="H21" s="53">
        <v>0.0</v>
      </c>
      <c r="I21" s="53">
        <v>0.0</v>
      </c>
      <c r="J21" s="53">
        <v>0.0</v>
      </c>
      <c r="K21" s="53">
        <v>0.0</v>
      </c>
      <c r="L21" s="53">
        <v>0.0</v>
      </c>
      <c r="M21" s="51" t="s">
        <v>543</v>
      </c>
      <c r="N21" s="51" t="s">
        <v>136</v>
      </c>
    </row>
    <row r="22">
      <c r="A22" s="51" t="s">
        <v>590</v>
      </c>
      <c r="B22" s="51" t="s">
        <v>591</v>
      </c>
      <c r="C22" s="51">
        <v>3.0</v>
      </c>
      <c r="D22" s="53">
        <v>718.0</v>
      </c>
      <c r="E22" s="53">
        <v>897.0</v>
      </c>
      <c r="F22" s="53">
        <v>18.0</v>
      </c>
      <c r="G22" s="53">
        <v>25.0</v>
      </c>
      <c r="H22" s="53">
        <v>0.0</v>
      </c>
      <c r="I22" s="53">
        <v>0.0</v>
      </c>
      <c r="J22" s="53">
        <v>0.0</v>
      </c>
      <c r="K22" s="53">
        <v>0.0</v>
      </c>
      <c r="L22" s="53">
        <v>0.0</v>
      </c>
      <c r="M22" s="51" t="s">
        <v>543</v>
      </c>
      <c r="N22" s="51" t="s">
        <v>136</v>
      </c>
    </row>
    <row r="23">
      <c r="A23" s="51" t="s">
        <v>592</v>
      </c>
      <c r="B23" s="51" t="s">
        <v>593</v>
      </c>
      <c r="C23" s="51">
        <v>2.0</v>
      </c>
      <c r="D23" s="52">
        <v>12319.0</v>
      </c>
      <c r="E23" s="52">
        <v>14408.0</v>
      </c>
      <c r="F23" s="53">
        <v>209.0</v>
      </c>
      <c r="G23" s="53">
        <v>288.0</v>
      </c>
      <c r="H23" s="53">
        <v>0.0</v>
      </c>
      <c r="I23" s="53">
        <v>48380.0</v>
      </c>
      <c r="J23" s="53">
        <v>23.26</v>
      </c>
      <c r="K23" s="53">
        <v>0.0</v>
      </c>
      <c r="L23" s="53">
        <v>0.0</v>
      </c>
      <c r="M23" s="51" t="s">
        <v>543</v>
      </c>
      <c r="N23" s="51" t="s">
        <v>544</v>
      </c>
    </row>
    <row r="24">
      <c r="A24" s="51" t="s">
        <v>594</v>
      </c>
      <c r="B24" s="51" t="s">
        <v>595</v>
      </c>
      <c r="C24" s="51">
        <v>3.0</v>
      </c>
      <c r="D24" s="52">
        <v>11336.0</v>
      </c>
      <c r="E24" s="52">
        <v>13292.0</v>
      </c>
      <c r="F24" s="53">
        <v>196.0</v>
      </c>
      <c r="G24" s="53">
        <v>264.0</v>
      </c>
      <c r="H24" s="53">
        <v>0.0</v>
      </c>
      <c r="I24" s="53">
        <v>0.0</v>
      </c>
      <c r="J24" s="53">
        <v>0.0</v>
      </c>
      <c r="K24" s="53">
        <v>0.0</v>
      </c>
      <c r="L24" s="53">
        <v>0.0</v>
      </c>
      <c r="M24" s="51" t="s">
        <v>543</v>
      </c>
      <c r="N24" s="51" t="s">
        <v>136</v>
      </c>
    </row>
    <row r="25">
      <c r="A25" s="51" t="s">
        <v>596</v>
      </c>
      <c r="B25" s="51" t="s">
        <v>597</v>
      </c>
      <c r="C25" s="51">
        <v>3.0</v>
      </c>
      <c r="D25" s="53">
        <v>983.0</v>
      </c>
      <c r="E25" s="52">
        <v>1116.0</v>
      </c>
      <c r="F25" s="53">
        <v>13.0</v>
      </c>
      <c r="G25" s="53">
        <v>25.0</v>
      </c>
      <c r="H25" s="53">
        <v>0.0</v>
      </c>
      <c r="I25" s="53">
        <v>0.0</v>
      </c>
      <c r="J25" s="53">
        <v>0.0</v>
      </c>
      <c r="K25" s="53">
        <v>0.0</v>
      </c>
      <c r="L25" s="53">
        <v>0.0</v>
      </c>
      <c r="M25" s="51" t="s">
        <v>543</v>
      </c>
      <c r="N25" s="51" t="s">
        <v>136</v>
      </c>
    </row>
    <row r="26">
      <c r="A26" s="51" t="s">
        <v>598</v>
      </c>
      <c r="B26" s="51" t="s">
        <v>599</v>
      </c>
      <c r="C26" s="51">
        <v>2.0</v>
      </c>
      <c r="D26" s="52">
        <v>7346.0</v>
      </c>
      <c r="E26" s="52">
        <v>7987.0</v>
      </c>
      <c r="F26" s="53">
        <v>65.0</v>
      </c>
      <c r="G26" s="53">
        <v>118.0</v>
      </c>
      <c r="H26" s="53">
        <v>0.0</v>
      </c>
      <c r="I26" s="53">
        <v>87038.0</v>
      </c>
      <c r="J26" s="53">
        <v>41.84</v>
      </c>
      <c r="K26" s="53">
        <v>0.0</v>
      </c>
      <c r="L26" s="53">
        <v>0.0</v>
      </c>
      <c r="M26" s="51" t="s">
        <v>543</v>
      </c>
      <c r="N26" s="51" t="s">
        <v>138</v>
      </c>
    </row>
    <row r="27">
      <c r="A27" s="51" t="s">
        <v>600</v>
      </c>
      <c r="B27" s="51" t="s">
        <v>601</v>
      </c>
      <c r="C27" s="51">
        <v>3.0</v>
      </c>
      <c r="D27" s="52">
        <v>4761.0</v>
      </c>
      <c r="E27" s="52">
        <v>5051.0</v>
      </c>
      <c r="F27" s="53">
        <v>29.0</v>
      </c>
      <c r="G27" s="53">
        <v>76.0</v>
      </c>
      <c r="H27" s="53">
        <v>0.0</v>
      </c>
      <c r="I27" s="53">
        <v>0.0</v>
      </c>
      <c r="J27" s="53">
        <v>0.0</v>
      </c>
      <c r="K27" s="53">
        <v>0.0</v>
      </c>
      <c r="L27" s="53">
        <v>0.0</v>
      </c>
      <c r="M27" s="51" t="s">
        <v>543</v>
      </c>
      <c r="N27" s="51" t="s">
        <v>136</v>
      </c>
    </row>
    <row r="28">
      <c r="A28" s="51" t="s">
        <v>602</v>
      </c>
      <c r="B28" s="51" t="s">
        <v>603</v>
      </c>
      <c r="C28" s="51">
        <v>3.0</v>
      </c>
      <c r="D28" s="52">
        <v>2585.0</v>
      </c>
      <c r="E28" s="52">
        <v>2936.0</v>
      </c>
      <c r="F28" s="53">
        <v>35.0</v>
      </c>
      <c r="G28" s="53">
        <v>42.0</v>
      </c>
      <c r="H28" s="53">
        <v>0.0</v>
      </c>
      <c r="I28" s="53">
        <v>0.0</v>
      </c>
      <c r="J28" s="53">
        <v>0.0</v>
      </c>
      <c r="K28" s="53">
        <v>0.0</v>
      </c>
      <c r="L28" s="53">
        <v>0.0</v>
      </c>
      <c r="M28" s="51" t="s">
        <v>543</v>
      </c>
      <c r="N28" s="51" t="s">
        <v>136</v>
      </c>
    </row>
    <row r="29">
      <c r="A29" s="51" t="s">
        <v>604</v>
      </c>
      <c r="B29" s="51" t="s">
        <v>605</v>
      </c>
      <c r="C29" s="51">
        <v>2.0</v>
      </c>
      <c r="D29" s="52">
        <v>34510.0</v>
      </c>
      <c r="E29" s="52">
        <v>38137.0</v>
      </c>
      <c r="F29" s="53">
        <v>363.0</v>
      </c>
      <c r="G29" s="53">
        <v>728.0</v>
      </c>
      <c r="H29" s="53">
        <v>0.0</v>
      </c>
      <c r="I29" s="53">
        <v>54440.0</v>
      </c>
      <c r="J29" s="53">
        <v>26.17</v>
      </c>
      <c r="K29" s="53">
        <v>0.0</v>
      </c>
      <c r="L29" s="53">
        <v>0.0</v>
      </c>
      <c r="M29" s="51" t="s">
        <v>543</v>
      </c>
      <c r="N29" s="51" t="s">
        <v>544</v>
      </c>
    </row>
    <row r="30">
      <c r="A30" s="51" t="s">
        <v>606</v>
      </c>
      <c r="B30" s="51" t="s">
        <v>607</v>
      </c>
      <c r="C30" s="51">
        <v>3.0</v>
      </c>
      <c r="D30" s="52">
        <v>6296.0</v>
      </c>
      <c r="E30" s="52">
        <v>6877.0</v>
      </c>
      <c r="F30" s="53">
        <v>58.0</v>
      </c>
      <c r="G30" s="53">
        <v>95.0</v>
      </c>
      <c r="H30" s="53">
        <v>0.0</v>
      </c>
      <c r="I30" s="53">
        <v>0.0</v>
      </c>
      <c r="J30" s="53">
        <v>0.0</v>
      </c>
      <c r="K30" s="53">
        <v>0.0</v>
      </c>
      <c r="L30" s="53">
        <v>0.0</v>
      </c>
      <c r="M30" s="51" t="s">
        <v>543</v>
      </c>
      <c r="N30" s="51" t="s">
        <v>136</v>
      </c>
    </row>
    <row r="31">
      <c r="A31" s="51" t="s">
        <v>608</v>
      </c>
      <c r="B31" s="51" t="s">
        <v>609</v>
      </c>
      <c r="C31" s="51">
        <v>3.0</v>
      </c>
      <c r="D31" s="52">
        <v>15223.0</v>
      </c>
      <c r="E31" s="52">
        <v>17140.0</v>
      </c>
      <c r="F31" s="53">
        <v>192.0</v>
      </c>
      <c r="G31" s="53">
        <v>363.0</v>
      </c>
      <c r="H31" s="53">
        <v>0.0</v>
      </c>
      <c r="I31" s="53">
        <v>0.0</v>
      </c>
      <c r="J31" s="53">
        <v>0.0</v>
      </c>
      <c r="K31" s="53">
        <v>0.0</v>
      </c>
      <c r="L31" s="53">
        <v>0.0</v>
      </c>
      <c r="M31" s="51" t="s">
        <v>543</v>
      </c>
      <c r="N31" s="51" t="s">
        <v>136</v>
      </c>
    </row>
    <row r="32">
      <c r="A32" s="51" t="s">
        <v>610</v>
      </c>
      <c r="B32" s="51" t="s">
        <v>611</v>
      </c>
      <c r="C32" s="51">
        <v>3.0</v>
      </c>
      <c r="D32" s="52">
        <v>5173.0</v>
      </c>
      <c r="E32" s="52">
        <v>5618.0</v>
      </c>
      <c r="F32" s="53">
        <v>44.0</v>
      </c>
      <c r="G32" s="53">
        <v>88.0</v>
      </c>
      <c r="H32" s="53">
        <v>0.0</v>
      </c>
      <c r="I32" s="53">
        <v>0.0</v>
      </c>
      <c r="J32" s="53">
        <v>0.0</v>
      </c>
      <c r="K32" s="53">
        <v>0.0</v>
      </c>
      <c r="L32" s="53">
        <v>0.0</v>
      </c>
      <c r="M32" s="51" t="s">
        <v>543</v>
      </c>
      <c r="N32" s="51" t="s">
        <v>136</v>
      </c>
    </row>
    <row r="33">
      <c r="A33" s="51" t="s">
        <v>612</v>
      </c>
      <c r="B33" s="51" t="s">
        <v>613</v>
      </c>
      <c r="C33" s="51">
        <v>3.0</v>
      </c>
      <c r="D33" s="52">
        <v>1263.0</v>
      </c>
      <c r="E33" s="52">
        <v>1324.0</v>
      </c>
      <c r="F33" s="53">
        <v>6.0</v>
      </c>
      <c r="G33" s="53">
        <v>42.0</v>
      </c>
      <c r="H33" s="53">
        <v>0.0</v>
      </c>
      <c r="I33" s="53">
        <v>0.0</v>
      </c>
      <c r="J33" s="53">
        <v>0.0</v>
      </c>
      <c r="K33" s="53">
        <v>0.0</v>
      </c>
      <c r="L33" s="53">
        <v>0.0</v>
      </c>
      <c r="M33" s="51" t="s">
        <v>543</v>
      </c>
      <c r="N33" s="51" t="s">
        <v>136</v>
      </c>
    </row>
    <row r="34">
      <c r="A34" s="51" t="s">
        <v>614</v>
      </c>
      <c r="B34" s="51" t="s">
        <v>615</v>
      </c>
      <c r="C34" s="51">
        <v>3.0</v>
      </c>
      <c r="D34" s="52">
        <v>6555.0</v>
      </c>
      <c r="E34" s="52">
        <v>7178.0</v>
      </c>
      <c r="F34" s="53">
        <v>62.0</v>
      </c>
      <c r="G34" s="53">
        <v>141.0</v>
      </c>
      <c r="H34" s="53">
        <v>0.0</v>
      </c>
      <c r="I34" s="53">
        <v>0.0</v>
      </c>
      <c r="J34" s="53">
        <v>0.0</v>
      </c>
      <c r="K34" s="53">
        <v>0.0</v>
      </c>
      <c r="L34" s="53">
        <v>0.0</v>
      </c>
      <c r="M34" s="51" t="s">
        <v>543</v>
      </c>
      <c r="N34" s="51" t="s">
        <v>136</v>
      </c>
    </row>
    <row r="35">
      <c r="A35" s="51" t="s">
        <v>616</v>
      </c>
      <c r="B35" s="51" t="s">
        <v>617</v>
      </c>
      <c r="C35" s="51">
        <v>2.0</v>
      </c>
      <c r="D35" s="52">
        <v>12490.0</v>
      </c>
      <c r="E35" s="52">
        <v>13763.0</v>
      </c>
      <c r="F35" s="53">
        <v>136.0</v>
      </c>
      <c r="G35" s="53">
        <v>306.0</v>
      </c>
      <c r="H35" s="53">
        <v>0.0</v>
      </c>
      <c r="I35" s="53">
        <v>48977.0</v>
      </c>
      <c r="J35" s="53">
        <v>23.55</v>
      </c>
      <c r="K35" s="53">
        <v>0.0</v>
      </c>
      <c r="L35" s="53">
        <v>0.0</v>
      </c>
      <c r="M35" s="51" t="s">
        <v>543</v>
      </c>
      <c r="N35" s="51" t="s">
        <v>544</v>
      </c>
    </row>
    <row r="36">
      <c r="A36" s="51" t="s">
        <v>618</v>
      </c>
      <c r="B36" s="51" t="s">
        <v>619</v>
      </c>
      <c r="C36" s="51">
        <v>3.0</v>
      </c>
      <c r="D36" s="52">
        <v>3340.0</v>
      </c>
      <c r="E36" s="52">
        <v>3493.0</v>
      </c>
      <c r="F36" s="53">
        <v>17.0</v>
      </c>
      <c r="G36" s="53">
        <v>86.0</v>
      </c>
      <c r="H36" s="53">
        <v>0.0</v>
      </c>
      <c r="I36" s="53">
        <v>0.0</v>
      </c>
      <c r="J36" s="53">
        <v>0.0</v>
      </c>
      <c r="K36" s="53">
        <v>0.0</v>
      </c>
      <c r="L36" s="53">
        <v>0.0</v>
      </c>
      <c r="M36" s="51" t="s">
        <v>543</v>
      </c>
      <c r="N36" s="51" t="s">
        <v>136</v>
      </c>
    </row>
    <row r="37">
      <c r="A37" s="51" t="s">
        <v>620</v>
      </c>
      <c r="B37" s="51" t="s">
        <v>621</v>
      </c>
      <c r="C37" s="51">
        <v>3.0</v>
      </c>
      <c r="D37" s="52">
        <v>4712.0</v>
      </c>
      <c r="E37" s="52">
        <v>5254.0</v>
      </c>
      <c r="F37" s="53">
        <v>54.0</v>
      </c>
      <c r="G37" s="53">
        <v>141.0</v>
      </c>
      <c r="H37" s="53">
        <v>0.0</v>
      </c>
      <c r="I37" s="53">
        <v>0.0</v>
      </c>
      <c r="J37" s="53">
        <v>0.0</v>
      </c>
      <c r="K37" s="53">
        <v>0.0</v>
      </c>
      <c r="L37" s="53">
        <v>0.0</v>
      </c>
      <c r="M37" s="51" t="s">
        <v>543</v>
      </c>
      <c r="N37" s="51" t="s">
        <v>136</v>
      </c>
    </row>
    <row r="38">
      <c r="A38" s="51" t="s">
        <v>622</v>
      </c>
      <c r="B38" s="51" t="s">
        <v>623</v>
      </c>
      <c r="C38" s="51">
        <v>3.0</v>
      </c>
      <c r="D38" s="52">
        <v>2381.0</v>
      </c>
      <c r="E38" s="52">
        <v>2606.0</v>
      </c>
      <c r="F38" s="53">
        <v>29.0</v>
      </c>
      <c r="G38" s="53">
        <v>51.0</v>
      </c>
      <c r="H38" s="53">
        <v>0.0</v>
      </c>
      <c r="I38" s="53">
        <v>0.0</v>
      </c>
      <c r="J38" s="53">
        <v>0.0</v>
      </c>
      <c r="K38" s="53">
        <v>0.0</v>
      </c>
      <c r="L38" s="53">
        <v>0.0</v>
      </c>
      <c r="M38" s="51" t="s">
        <v>543</v>
      </c>
      <c r="N38" s="51" t="s">
        <v>136</v>
      </c>
    </row>
    <row r="39">
      <c r="A39" s="51" t="s">
        <v>626</v>
      </c>
      <c r="B39" s="51" t="s">
        <v>627</v>
      </c>
      <c r="C39" s="51">
        <v>3.0</v>
      </c>
      <c r="D39" s="52">
        <v>2057.0</v>
      </c>
      <c r="E39" s="52">
        <v>2410.0</v>
      </c>
      <c r="F39" s="53">
        <v>36.0</v>
      </c>
      <c r="G39" s="53">
        <v>28.0</v>
      </c>
      <c r="H39" s="53">
        <v>0.0</v>
      </c>
      <c r="I39" s="53">
        <v>0.0</v>
      </c>
      <c r="J39" s="53">
        <v>0.0</v>
      </c>
      <c r="K39" s="53">
        <v>0.0</v>
      </c>
      <c r="L39" s="53">
        <v>0.0</v>
      </c>
      <c r="M39" s="51" t="s">
        <v>543</v>
      </c>
      <c r="N39" s="51" t="s">
        <v>136</v>
      </c>
    </row>
    <row r="40">
      <c r="A40" s="51" t="s">
        <v>628</v>
      </c>
      <c r="B40" s="51" t="s">
        <v>629</v>
      </c>
      <c r="C40" s="51">
        <v>2.0</v>
      </c>
      <c r="D40" s="52">
        <v>33434.0</v>
      </c>
      <c r="E40" s="52">
        <v>39626.0</v>
      </c>
      <c r="F40" s="53">
        <v>619.0</v>
      </c>
      <c r="G40" s="53">
        <v>686.0</v>
      </c>
      <c r="H40" s="53">
        <v>0.0</v>
      </c>
      <c r="I40" s="53">
        <v>73147.0</v>
      </c>
      <c r="J40" s="53">
        <v>35.17</v>
      </c>
      <c r="K40" s="53">
        <v>0.0</v>
      </c>
      <c r="L40" s="53">
        <v>0.0</v>
      </c>
      <c r="M40" s="51" t="s">
        <v>543</v>
      </c>
      <c r="N40" s="51" t="s">
        <v>138</v>
      </c>
    </row>
    <row r="41">
      <c r="A41" s="51" t="s">
        <v>630</v>
      </c>
      <c r="B41" s="51" t="s">
        <v>631</v>
      </c>
      <c r="C41" s="51">
        <v>3.0</v>
      </c>
      <c r="D41" s="52">
        <v>22577.0</v>
      </c>
      <c r="E41" s="52">
        <v>26631.0</v>
      </c>
      <c r="F41" s="53">
        <v>406.0</v>
      </c>
      <c r="G41" s="53">
        <v>463.0</v>
      </c>
      <c r="H41" s="53">
        <v>0.0</v>
      </c>
      <c r="I41" s="53">
        <v>0.0</v>
      </c>
      <c r="J41" s="53">
        <v>0.0</v>
      </c>
      <c r="K41" s="53">
        <v>0.0</v>
      </c>
      <c r="L41" s="53">
        <v>0.0</v>
      </c>
      <c r="M41" s="51" t="s">
        <v>543</v>
      </c>
      <c r="N41" s="51" t="s">
        <v>136</v>
      </c>
    </row>
    <row r="42">
      <c r="A42" s="51" t="s">
        <v>633</v>
      </c>
      <c r="B42" s="51" t="s">
        <v>634</v>
      </c>
      <c r="C42" s="51">
        <v>3.0</v>
      </c>
      <c r="D42" s="52">
        <v>10376.0</v>
      </c>
      <c r="E42" s="52">
        <v>12445.0</v>
      </c>
      <c r="F42" s="53">
        <v>207.0</v>
      </c>
      <c r="G42" s="53">
        <v>210.0</v>
      </c>
      <c r="H42" s="53">
        <v>0.0</v>
      </c>
      <c r="I42" s="53">
        <v>0.0</v>
      </c>
      <c r="J42" s="53">
        <v>0.0</v>
      </c>
      <c r="K42" s="53">
        <v>0.0</v>
      </c>
      <c r="L42" s="53">
        <v>0.0</v>
      </c>
      <c r="M42" s="51" t="s">
        <v>543</v>
      </c>
      <c r="N42" s="51" t="s">
        <v>136</v>
      </c>
    </row>
    <row r="43">
      <c r="A43" s="51" t="s">
        <v>635</v>
      </c>
      <c r="B43" s="51" t="s">
        <v>636</v>
      </c>
      <c r="C43" s="51">
        <v>3.0</v>
      </c>
      <c r="D43" s="53">
        <v>481.0</v>
      </c>
      <c r="E43" s="53">
        <v>550.0</v>
      </c>
      <c r="F43" s="53">
        <v>7.0</v>
      </c>
      <c r="G43" s="53">
        <v>13.0</v>
      </c>
      <c r="H43" s="53">
        <v>0.0</v>
      </c>
      <c r="I43" s="53">
        <v>0.0</v>
      </c>
      <c r="J43" s="53">
        <v>0.0</v>
      </c>
      <c r="K43" s="53">
        <v>0.0</v>
      </c>
      <c r="L43" s="53">
        <v>0.0</v>
      </c>
      <c r="M43" s="51" t="s">
        <v>543</v>
      </c>
      <c r="N43" s="51" t="s">
        <v>136</v>
      </c>
    </row>
    <row r="44">
      <c r="A44" s="51" t="s">
        <v>637</v>
      </c>
      <c r="B44" s="51" t="s">
        <v>638</v>
      </c>
      <c r="C44" s="51">
        <v>2.0</v>
      </c>
      <c r="D44" s="52">
        <v>16458.0</v>
      </c>
      <c r="E44" s="52">
        <v>19199.0</v>
      </c>
      <c r="F44" s="53">
        <v>274.0</v>
      </c>
      <c r="G44" s="53">
        <v>316.0</v>
      </c>
      <c r="H44" s="53">
        <v>0.0</v>
      </c>
      <c r="I44" s="53">
        <v>32275.0</v>
      </c>
      <c r="J44" s="53">
        <v>15.52</v>
      </c>
      <c r="K44" s="53">
        <v>0.0</v>
      </c>
      <c r="L44" s="53">
        <v>0.0</v>
      </c>
      <c r="M44" s="51" t="s">
        <v>543</v>
      </c>
      <c r="N44" s="51" t="s">
        <v>544</v>
      </c>
    </row>
    <row r="45">
      <c r="A45" s="51" t="s">
        <v>639</v>
      </c>
      <c r="B45" s="51" t="s">
        <v>640</v>
      </c>
      <c r="C45" s="51">
        <v>3.0</v>
      </c>
      <c r="D45" s="52">
        <v>9953.0</v>
      </c>
      <c r="E45" s="52">
        <v>11322.0</v>
      </c>
      <c r="F45" s="53">
        <v>137.0</v>
      </c>
      <c r="G45" s="53">
        <v>189.0</v>
      </c>
      <c r="H45" s="53">
        <v>0.0</v>
      </c>
      <c r="I45" s="53">
        <v>0.0</v>
      </c>
      <c r="J45" s="53">
        <v>0.0</v>
      </c>
      <c r="K45" s="53">
        <v>0.0</v>
      </c>
      <c r="L45" s="53">
        <v>0.0</v>
      </c>
      <c r="M45" s="51" t="s">
        <v>543</v>
      </c>
      <c r="N45" s="51" t="s">
        <v>136</v>
      </c>
    </row>
    <row r="46">
      <c r="A46" s="51" t="s">
        <v>641</v>
      </c>
      <c r="B46" s="51" t="s">
        <v>642</v>
      </c>
      <c r="C46" s="51">
        <v>3.0</v>
      </c>
      <c r="D46" s="53">
        <v>615.0</v>
      </c>
      <c r="E46" s="53">
        <v>809.0</v>
      </c>
      <c r="F46" s="53">
        <v>19.0</v>
      </c>
      <c r="G46" s="53">
        <v>14.0</v>
      </c>
      <c r="H46" s="53">
        <v>0.0</v>
      </c>
      <c r="I46" s="53">
        <v>0.0</v>
      </c>
      <c r="J46" s="53">
        <v>0.0</v>
      </c>
      <c r="K46" s="53">
        <v>0.0</v>
      </c>
      <c r="L46" s="53">
        <v>0.0</v>
      </c>
      <c r="M46" s="51" t="s">
        <v>543</v>
      </c>
      <c r="N46" s="51" t="s">
        <v>136</v>
      </c>
    </row>
    <row r="47">
      <c r="A47" s="51" t="s">
        <v>643</v>
      </c>
      <c r="B47" s="51" t="s">
        <v>644</v>
      </c>
      <c r="C47" s="51">
        <v>3.0</v>
      </c>
      <c r="D47" s="52">
        <v>5890.0</v>
      </c>
      <c r="E47" s="52">
        <v>7068.0</v>
      </c>
      <c r="F47" s="53">
        <v>118.0</v>
      </c>
      <c r="G47" s="53">
        <v>112.0</v>
      </c>
      <c r="H47" s="53">
        <v>0.0</v>
      </c>
      <c r="I47" s="53">
        <v>0.0</v>
      </c>
      <c r="J47" s="53">
        <v>0.0</v>
      </c>
      <c r="K47" s="53">
        <v>0.0</v>
      </c>
      <c r="L47" s="53">
        <v>0.0</v>
      </c>
      <c r="M47" s="51" t="s">
        <v>543</v>
      </c>
      <c r="N47" s="51" t="s">
        <v>136</v>
      </c>
    </row>
    <row r="48">
      <c r="A48" s="51" t="s">
        <v>645</v>
      </c>
      <c r="B48" s="51" t="s">
        <v>646</v>
      </c>
      <c r="C48" s="51">
        <v>2.0</v>
      </c>
      <c r="D48" s="52">
        <v>11489.0</v>
      </c>
      <c r="E48" s="52">
        <v>12315.0</v>
      </c>
      <c r="F48" s="53">
        <v>83.0</v>
      </c>
      <c r="G48" s="53">
        <v>299.0</v>
      </c>
      <c r="H48" s="53">
        <v>0.0</v>
      </c>
      <c r="I48" s="53">
        <v>47511.0</v>
      </c>
      <c r="J48" s="53">
        <v>22.84</v>
      </c>
      <c r="K48" s="53">
        <v>0.0</v>
      </c>
      <c r="L48" s="53">
        <v>0.0</v>
      </c>
      <c r="M48" s="51" t="s">
        <v>543</v>
      </c>
      <c r="N48" s="51" t="s">
        <v>544</v>
      </c>
    </row>
    <row r="49">
      <c r="A49" s="51" t="s">
        <v>647</v>
      </c>
      <c r="B49" s="51" t="s">
        <v>648</v>
      </c>
      <c r="C49" s="51">
        <v>3.0</v>
      </c>
      <c r="D49" s="52">
        <v>1117.0</v>
      </c>
      <c r="E49" s="52">
        <v>1166.0</v>
      </c>
      <c r="F49" s="53">
        <v>5.0</v>
      </c>
      <c r="G49" s="53">
        <v>36.0</v>
      </c>
      <c r="H49" s="53">
        <v>0.0</v>
      </c>
      <c r="I49" s="53">
        <v>0.0</v>
      </c>
      <c r="J49" s="53">
        <v>0.0</v>
      </c>
      <c r="K49" s="53">
        <v>0.0</v>
      </c>
      <c r="L49" s="53">
        <v>0.0</v>
      </c>
      <c r="M49" s="51" t="s">
        <v>543</v>
      </c>
      <c r="N49" s="51" t="s">
        <v>136</v>
      </c>
    </row>
    <row r="50">
      <c r="A50" s="51" t="s">
        <v>649</v>
      </c>
      <c r="B50" s="51" t="s">
        <v>650</v>
      </c>
      <c r="C50" s="51">
        <v>3.0</v>
      </c>
      <c r="D50" s="53">
        <v>875.0</v>
      </c>
      <c r="E50" s="53">
        <v>902.0</v>
      </c>
      <c r="F50" s="53">
        <v>3.0</v>
      </c>
      <c r="G50" s="53">
        <v>24.0</v>
      </c>
      <c r="H50" s="53">
        <v>0.0</v>
      </c>
      <c r="I50" s="53">
        <v>0.0</v>
      </c>
      <c r="J50" s="53">
        <v>0.0</v>
      </c>
      <c r="K50" s="53">
        <v>0.0</v>
      </c>
      <c r="L50" s="53">
        <v>0.0</v>
      </c>
      <c r="M50" s="51" t="s">
        <v>543</v>
      </c>
      <c r="N50" s="51" t="s">
        <v>136</v>
      </c>
    </row>
    <row r="51">
      <c r="A51" s="51" t="s">
        <v>651</v>
      </c>
      <c r="B51" s="51" t="s">
        <v>652</v>
      </c>
      <c r="C51" s="51">
        <v>3.0</v>
      </c>
      <c r="D51" s="52">
        <v>3963.0</v>
      </c>
      <c r="E51" s="52">
        <v>4211.0</v>
      </c>
      <c r="F51" s="53">
        <v>25.0</v>
      </c>
      <c r="G51" s="53">
        <v>114.0</v>
      </c>
      <c r="H51" s="53">
        <v>0.0</v>
      </c>
      <c r="I51" s="53">
        <v>0.0</v>
      </c>
      <c r="J51" s="53">
        <v>0.0</v>
      </c>
      <c r="K51" s="53">
        <v>0.0</v>
      </c>
      <c r="L51" s="53">
        <v>0.0</v>
      </c>
      <c r="M51" s="51" t="s">
        <v>543</v>
      </c>
      <c r="N51" s="51" t="s">
        <v>136</v>
      </c>
    </row>
    <row r="52">
      <c r="A52" s="51" t="s">
        <v>653</v>
      </c>
      <c r="B52" s="51" t="s">
        <v>654</v>
      </c>
      <c r="C52" s="51">
        <v>3.0</v>
      </c>
      <c r="D52" s="52">
        <v>5534.0</v>
      </c>
      <c r="E52" s="52">
        <v>6036.0</v>
      </c>
      <c r="F52" s="53">
        <v>50.0</v>
      </c>
      <c r="G52" s="53">
        <v>125.0</v>
      </c>
      <c r="H52" s="53">
        <v>0.0</v>
      </c>
      <c r="I52" s="53">
        <v>0.0</v>
      </c>
      <c r="J52" s="53">
        <v>0.0</v>
      </c>
      <c r="K52" s="53">
        <v>0.0</v>
      </c>
      <c r="L52" s="53">
        <v>0.0</v>
      </c>
      <c r="M52" s="51" t="s">
        <v>543</v>
      </c>
      <c r="N52" s="51" t="s">
        <v>136</v>
      </c>
    </row>
    <row r="53">
      <c r="A53" s="51" t="s">
        <v>655</v>
      </c>
      <c r="B53" s="51" t="s">
        <v>656</v>
      </c>
      <c r="C53" s="51">
        <v>2.0</v>
      </c>
      <c r="D53" s="52">
        <v>38161.0</v>
      </c>
      <c r="E53" s="52">
        <v>40402.0</v>
      </c>
      <c r="F53" s="53">
        <v>241.0</v>
      </c>
      <c r="G53" s="52">
        <v>1413.0</v>
      </c>
      <c r="H53" s="53">
        <v>0.0</v>
      </c>
      <c r="I53" s="53">
        <v>20345.0</v>
      </c>
      <c r="J53" s="53">
        <v>9.78</v>
      </c>
      <c r="K53" s="53">
        <v>0.0</v>
      </c>
      <c r="L53" s="53">
        <v>0.0</v>
      </c>
      <c r="M53" s="51" t="s">
        <v>543</v>
      </c>
      <c r="N53" s="51" t="s">
        <v>136</v>
      </c>
    </row>
    <row r="54">
      <c r="A54" s="51" t="s">
        <v>657</v>
      </c>
      <c r="B54" s="51" t="s">
        <v>658</v>
      </c>
      <c r="C54" s="51">
        <v>3.0</v>
      </c>
      <c r="D54" s="52">
        <v>2981.0</v>
      </c>
      <c r="E54" s="52">
        <v>3235.0</v>
      </c>
      <c r="F54" s="53">
        <v>25.0</v>
      </c>
      <c r="G54" s="53">
        <v>77.0</v>
      </c>
      <c r="H54" s="53">
        <v>0.0</v>
      </c>
      <c r="I54" s="53">
        <v>0.0</v>
      </c>
      <c r="J54" s="53">
        <v>0.0</v>
      </c>
      <c r="K54" s="53">
        <v>0.0</v>
      </c>
      <c r="L54" s="53">
        <v>0.0</v>
      </c>
      <c r="M54" s="51" t="s">
        <v>543</v>
      </c>
      <c r="N54" s="51" t="s">
        <v>136</v>
      </c>
    </row>
    <row r="55">
      <c r="A55" s="51" t="s">
        <v>659</v>
      </c>
      <c r="B55" s="51" t="s">
        <v>660</v>
      </c>
      <c r="C55" s="51">
        <v>3.0</v>
      </c>
      <c r="D55" s="52">
        <v>10883.0</v>
      </c>
      <c r="E55" s="52">
        <v>11328.0</v>
      </c>
      <c r="F55" s="53">
        <v>52.0</v>
      </c>
      <c r="G55" s="53">
        <v>250.0</v>
      </c>
      <c r="H55" s="53">
        <v>0.0</v>
      </c>
      <c r="I55" s="53">
        <v>0.0</v>
      </c>
      <c r="J55" s="53">
        <v>0.0</v>
      </c>
      <c r="K55" s="53">
        <v>0.0</v>
      </c>
      <c r="L55" s="53">
        <v>0.0</v>
      </c>
      <c r="M55" s="51" t="s">
        <v>543</v>
      </c>
      <c r="N55" s="51" t="s">
        <v>136</v>
      </c>
    </row>
    <row r="56">
      <c r="A56" s="51" t="s">
        <v>661</v>
      </c>
      <c r="B56" s="51" t="s">
        <v>662</v>
      </c>
      <c r="C56" s="51">
        <v>3.0</v>
      </c>
      <c r="D56" s="52">
        <v>20153.0</v>
      </c>
      <c r="E56" s="52">
        <v>21532.0</v>
      </c>
      <c r="F56" s="53">
        <v>147.0</v>
      </c>
      <c r="G56" s="53">
        <v>869.0</v>
      </c>
      <c r="H56" s="53">
        <v>0.0</v>
      </c>
      <c r="I56" s="53">
        <v>0.0</v>
      </c>
      <c r="J56" s="53">
        <v>0.0</v>
      </c>
      <c r="K56" s="53">
        <v>0.0</v>
      </c>
      <c r="L56" s="53">
        <v>0.0</v>
      </c>
      <c r="M56" s="51" t="s">
        <v>543</v>
      </c>
      <c r="N56" s="51" t="s">
        <v>136</v>
      </c>
    </row>
    <row r="57">
      <c r="A57" s="51" t="s">
        <v>663</v>
      </c>
      <c r="B57" s="51" t="s">
        <v>664</v>
      </c>
      <c r="C57" s="51">
        <v>3.0</v>
      </c>
      <c r="D57" s="52">
        <v>4144.0</v>
      </c>
      <c r="E57" s="52">
        <v>4307.0</v>
      </c>
      <c r="F57" s="53">
        <v>16.0</v>
      </c>
      <c r="G57" s="53">
        <v>218.0</v>
      </c>
      <c r="H57" s="53">
        <v>0.0</v>
      </c>
      <c r="I57" s="53">
        <v>0.0</v>
      </c>
      <c r="J57" s="53">
        <v>0.0</v>
      </c>
      <c r="K57" s="53">
        <v>0.0</v>
      </c>
      <c r="L57" s="53">
        <v>0.0</v>
      </c>
      <c r="M57" s="51" t="s">
        <v>543</v>
      </c>
      <c r="N57" s="51" t="s">
        <v>136</v>
      </c>
    </row>
    <row r="58">
      <c r="A58" s="51" t="s">
        <v>665</v>
      </c>
      <c r="B58" s="51" t="s">
        <v>666</v>
      </c>
      <c r="C58" s="51">
        <v>2.0</v>
      </c>
      <c r="D58" s="52">
        <v>21665.0</v>
      </c>
      <c r="E58" s="52">
        <v>23505.0</v>
      </c>
      <c r="F58" s="53">
        <v>184.0</v>
      </c>
      <c r="G58" s="53">
        <v>444.0</v>
      </c>
      <c r="H58" s="53">
        <v>0.0</v>
      </c>
      <c r="I58" s="53">
        <v>27489.0</v>
      </c>
      <c r="J58" s="53">
        <v>13.21</v>
      </c>
      <c r="K58" s="53">
        <v>0.0</v>
      </c>
      <c r="L58" s="53">
        <v>0.0</v>
      </c>
      <c r="M58" s="51" t="s">
        <v>543</v>
      </c>
      <c r="N58" s="51" t="s">
        <v>544</v>
      </c>
    </row>
    <row r="59">
      <c r="A59" s="51" t="s">
        <v>667</v>
      </c>
      <c r="B59" s="51" t="s">
        <v>668</v>
      </c>
      <c r="C59" s="51">
        <v>3.0</v>
      </c>
      <c r="D59" s="52">
        <v>1971.0</v>
      </c>
      <c r="E59" s="52">
        <v>2134.0</v>
      </c>
      <c r="F59" s="53">
        <v>16.0</v>
      </c>
      <c r="G59" s="53">
        <v>34.0</v>
      </c>
      <c r="H59" s="53">
        <v>0.0</v>
      </c>
      <c r="I59" s="53">
        <v>0.0</v>
      </c>
      <c r="J59" s="53">
        <v>0.0</v>
      </c>
      <c r="K59" s="53">
        <v>0.0</v>
      </c>
      <c r="L59" s="53">
        <v>0.0</v>
      </c>
      <c r="M59" s="51" t="s">
        <v>543</v>
      </c>
      <c r="N59" s="51" t="s">
        <v>136</v>
      </c>
    </row>
    <row r="60">
      <c r="A60" s="51" t="s">
        <v>669</v>
      </c>
      <c r="B60" s="51" t="s">
        <v>670</v>
      </c>
      <c r="C60" s="51">
        <v>3.0</v>
      </c>
      <c r="D60" s="52">
        <v>14433.0</v>
      </c>
      <c r="E60" s="52">
        <v>15750.0</v>
      </c>
      <c r="F60" s="53">
        <v>132.0</v>
      </c>
      <c r="G60" s="53">
        <v>278.0</v>
      </c>
      <c r="H60" s="53">
        <v>0.0</v>
      </c>
      <c r="I60" s="53">
        <v>0.0</v>
      </c>
      <c r="J60" s="53">
        <v>0.0</v>
      </c>
      <c r="K60" s="53">
        <v>0.0</v>
      </c>
      <c r="L60" s="53">
        <v>0.0</v>
      </c>
      <c r="M60" s="51" t="s">
        <v>543</v>
      </c>
      <c r="N60" s="51" t="s">
        <v>136</v>
      </c>
    </row>
    <row r="61">
      <c r="A61" s="51" t="s">
        <v>671</v>
      </c>
      <c r="B61" s="51" t="s">
        <v>672</v>
      </c>
      <c r="C61" s="51">
        <v>3.0</v>
      </c>
      <c r="D61" s="52">
        <v>5261.0</v>
      </c>
      <c r="E61" s="52">
        <v>5621.0</v>
      </c>
      <c r="F61" s="53">
        <v>36.0</v>
      </c>
      <c r="G61" s="53">
        <v>133.0</v>
      </c>
      <c r="H61" s="53">
        <v>0.0</v>
      </c>
      <c r="I61" s="53">
        <v>0.0</v>
      </c>
      <c r="J61" s="53">
        <v>0.0</v>
      </c>
      <c r="K61" s="53">
        <v>0.0</v>
      </c>
      <c r="L61" s="53">
        <v>0.0</v>
      </c>
      <c r="M61" s="51" t="s">
        <v>543</v>
      </c>
      <c r="N61" s="51" t="s">
        <v>136</v>
      </c>
    </row>
    <row r="62">
      <c r="A62" s="51" t="s">
        <v>673</v>
      </c>
      <c r="B62" s="51" t="s">
        <v>674</v>
      </c>
      <c r="C62" s="51">
        <v>2.0</v>
      </c>
      <c r="D62" s="52">
        <v>22271.0</v>
      </c>
      <c r="E62" s="52">
        <v>26065.0</v>
      </c>
      <c r="F62" s="53">
        <v>384.0</v>
      </c>
      <c r="G62" s="53">
        <v>423.0</v>
      </c>
      <c r="H62" s="53">
        <v>0.0</v>
      </c>
      <c r="I62" s="53">
        <v>24083.0</v>
      </c>
      <c r="J62" s="53">
        <v>11.58</v>
      </c>
      <c r="K62" s="53">
        <v>0.0</v>
      </c>
      <c r="L62" s="53">
        <v>0.0</v>
      </c>
      <c r="M62" s="51" t="s">
        <v>543</v>
      </c>
      <c r="N62" s="51" t="s">
        <v>544</v>
      </c>
    </row>
    <row r="63">
      <c r="A63" s="51" t="s">
        <v>675</v>
      </c>
      <c r="B63" s="51" t="s">
        <v>676</v>
      </c>
      <c r="C63" s="51">
        <v>3.0</v>
      </c>
      <c r="D63" s="52">
        <v>1667.0</v>
      </c>
      <c r="E63" s="52">
        <v>1778.0</v>
      </c>
      <c r="F63" s="53">
        <v>11.0</v>
      </c>
      <c r="G63" s="53">
        <v>31.0</v>
      </c>
      <c r="H63" s="53">
        <v>0.0</v>
      </c>
      <c r="I63" s="53">
        <v>0.0</v>
      </c>
      <c r="J63" s="53">
        <v>0.0</v>
      </c>
      <c r="K63" s="53">
        <v>0.0</v>
      </c>
      <c r="L63" s="53">
        <v>0.0</v>
      </c>
      <c r="M63" s="51" t="s">
        <v>543</v>
      </c>
      <c r="N63" s="51" t="s">
        <v>136</v>
      </c>
    </row>
    <row r="64">
      <c r="A64" s="51" t="s">
        <v>677</v>
      </c>
      <c r="B64" s="51" t="s">
        <v>678</v>
      </c>
      <c r="C64" s="51">
        <v>3.0</v>
      </c>
      <c r="D64" s="53">
        <v>779.0</v>
      </c>
      <c r="E64" s="53">
        <v>885.0</v>
      </c>
      <c r="F64" s="53">
        <v>11.0</v>
      </c>
      <c r="G64" s="53">
        <v>11.0</v>
      </c>
      <c r="H64" s="53">
        <v>0.0</v>
      </c>
      <c r="I64" s="53">
        <v>0.0</v>
      </c>
      <c r="J64" s="53">
        <v>0.0</v>
      </c>
      <c r="K64" s="53">
        <v>0.0</v>
      </c>
      <c r="L64" s="53">
        <v>0.0</v>
      </c>
      <c r="M64" s="51" t="s">
        <v>543</v>
      </c>
      <c r="N64" s="51" t="s">
        <v>136</v>
      </c>
    </row>
    <row r="65">
      <c r="A65" s="51" t="s">
        <v>679</v>
      </c>
      <c r="B65" s="51" t="s">
        <v>680</v>
      </c>
      <c r="C65" s="51">
        <v>3.0</v>
      </c>
      <c r="D65" s="53">
        <v>681.0</v>
      </c>
      <c r="E65" s="53">
        <v>704.0</v>
      </c>
      <c r="F65" s="53">
        <v>7.0</v>
      </c>
      <c r="G65" s="53">
        <v>34.0</v>
      </c>
      <c r="H65" s="53">
        <v>0.0</v>
      </c>
      <c r="I65" s="53">
        <v>0.0</v>
      </c>
      <c r="J65" s="53">
        <v>0.0</v>
      </c>
      <c r="K65" s="53">
        <v>0.0</v>
      </c>
      <c r="L65" s="53">
        <v>0.0</v>
      </c>
      <c r="M65" s="51" t="s">
        <v>543</v>
      </c>
      <c r="N65" s="51" t="s">
        <v>136</v>
      </c>
    </row>
    <row r="66">
      <c r="A66" s="51" t="s">
        <v>681</v>
      </c>
      <c r="B66" s="51" t="s">
        <v>682</v>
      </c>
      <c r="C66" s="51">
        <v>3.0</v>
      </c>
      <c r="D66" s="53">
        <v>206.0</v>
      </c>
      <c r="E66" s="53">
        <v>220.0</v>
      </c>
      <c r="F66" s="53">
        <v>1.0</v>
      </c>
      <c r="G66" s="53">
        <v>4.0</v>
      </c>
      <c r="H66" s="53">
        <v>0.0</v>
      </c>
      <c r="I66" s="53">
        <v>0.0</v>
      </c>
      <c r="J66" s="53">
        <v>0.0</v>
      </c>
      <c r="K66" s="53">
        <v>0.0</v>
      </c>
      <c r="L66" s="53">
        <v>0.0</v>
      </c>
      <c r="M66" s="51" t="s">
        <v>543</v>
      </c>
      <c r="N66" s="51" t="s">
        <v>136</v>
      </c>
    </row>
    <row r="67">
      <c r="A67" s="51" t="s">
        <v>683</v>
      </c>
      <c r="B67" s="51" t="s">
        <v>684</v>
      </c>
      <c r="C67" s="51">
        <v>3.0</v>
      </c>
      <c r="D67" s="52">
        <v>3701.0</v>
      </c>
      <c r="E67" s="52">
        <v>3944.0</v>
      </c>
      <c r="F67" s="53">
        <v>24.0</v>
      </c>
      <c r="G67" s="53">
        <v>86.0</v>
      </c>
      <c r="H67" s="53">
        <v>0.0</v>
      </c>
      <c r="I67" s="53">
        <v>0.0</v>
      </c>
      <c r="J67" s="53">
        <v>0.0</v>
      </c>
      <c r="K67" s="53">
        <v>0.0</v>
      </c>
      <c r="L67" s="53">
        <v>0.0</v>
      </c>
      <c r="M67" s="51" t="s">
        <v>543</v>
      </c>
      <c r="N67" s="51" t="s">
        <v>136</v>
      </c>
    </row>
    <row r="68">
      <c r="A68" s="51" t="s">
        <v>685</v>
      </c>
      <c r="B68" s="51" t="s">
        <v>687</v>
      </c>
      <c r="C68" s="51">
        <v>3.0</v>
      </c>
      <c r="D68" s="53">
        <v>111.0</v>
      </c>
      <c r="E68" s="53">
        <v>131.0</v>
      </c>
      <c r="F68" s="53">
        <v>2.0</v>
      </c>
      <c r="G68" s="53">
        <v>3.0</v>
      </c>
      <c r="H68" s="53">
        <v>0.0</v>
      </c>
      <c r="I68" s="53">
        <v>0.0</v>
      </c>
      <c r="J68" s="53">
        <v>0.0</v>
      </c>
      <c r="K68" s="53">
        <v>0.0</v>
      </c>
      <c r="L68" s="53">
        <v>0.0</v>
      </c>
      <c r="M68" s="51" t="s">
        <v>543</v>
      </c>
      <c r="N68" s="51" t="s">
        <v>136</v>
      </c>
    </row>
    <row r="69">
      <c r="A69" s="51" t="s">
        <v>688</v>
      </c>
      <c r="B69" s="51" t="s">
        <v>689</v>
      </c>
      <c r="C69" s="51">
        <v>3.0</v>
      </c>
      <c r="D69" s="53">
        <v>146.0</v>
      </c>
      <c r="E69" s="53">
        <v>143.0</v>
      </c>
      <c r="F69" s="53">
        <v>0.0</v>
      </c>
      <c r="G69" s="53">
        <v>7.0</v>
      </c>
      <c r="H69" s="53">
        <v>0.0</v>
      </c>
      <c r="I69" s="53">
        <v>0.0</v>
      </c>
      <c r="J69" s="53">
        <v>0.0</v>
      </c>
      <c r="K69" s="53">
        <v>0.0</v>
      </c>
      <c r="L69" s="53">
        <v>0.0</v>
      </c>
      <c r="M69" s="51" t="s">
        <v>543</v>
      </c>
      <c r="N69" s="51" t="s">
        <v>136</v>
      </c>
    </row>
    <row r="70">
      <c r="A70" s="51" t="s">
        <v>690</v>
      </c>
      <c r="B70" s="51" t="s">
        <v>691</v>
      </c>
      <c r="C70" s="51">
        <v>3.0</v>
      </c>
      <c r="D70" s="52">
        <v>14980.0</v>
      </c>
      <c r="E70" s="52">
        <v>18260.0</v>
      </c>
      <c r="F70" s="53">
        <v>328.0</v>
      </c>
      <c r="G70" s="53">
        <v>247.0</v>
      </c>
      <c r="H70" s="53">
        <v>0.0</v>
      </c>
      <c r="I70" s="53">
        <v>0.0</v>
      </c>
      <c r="J70" s="53">
        <v>0.0</v>
      </c>
      <c r="K70" s="53">
        <v>0.0</v>
      </c>
      <c r="L70" s="53">
        <v>0.0</v>
      </c>
      <c r="M70" s="51" t="s">
        <v>543</v>
      </c>
      <c r="N70" s="51" t="s">
        <v>136</v>
      </c>
    </row>
    <row r="71">
      <c r="A71" s="51" t="s">
        <v>692</v>
      </c>
      <c r="B71" s="51" t="s">
        <v>693</v>
      </c>
      <c r="C71" s="51">
        <v>2.0</v>
      </c>
      <c r="D71" s="52">
        <v>56690.0</v>
      </c>
      <c r="E71" s="52">
        <v>59702.0</v>
      </c>
      <c r="F71" s="53">
        <v>316.0</v>
      </c>
      <c r="G71" s="52">
        <v>1683.0</v>
      </c>
      <c r="H71" s="53">
        <v>0.0</v>
      </c>
      <c r="I71" s="53">
        <v>28311.0</v>
      </c>
      <c r="J71" s="53">
        <v>13.61</v>
      </c>
      <c r="K71" s="53">
        <v>0.0</v>
      </c>
      <c r="L71" s="53">
        <v>0.0</v>
      </c>
      <c r="M71" s="51" t="s">
        <v>543</v>
      </c>
      <c r="N71" s="51" t="s">
        <v>544</v>
      </c>
    </row>
    <row r="72">
      <c r="A72" s="51" t="s">
        <v>694</v>
      </c>
      <c r="B72" s="51" t="s">
        <v>695</v>
      </c>
      <c r="C72" s="51">
        <v>3.0</v>
      </c>
      <c r="D72" s="52">
        <v>7926.0</v>
      </c>
      <c r="E72" s="52">
        <v>7981.0</v>
      </c>
      <c r="F72" s="53">
        <v>12.0</v>
      </c>
      <c r="G72" s="53">
        <v>158.0</v>
      </c>
      <c r="H72" s="53">
        <v>0.0</v>
      </c>
      <c r="I72" s="53">
        <v>0.0</v>
      </c>
      <c r="J72" s="53">
        <v>0.0</v>
      </c>
      <c r="K72" s="53">
        <v>0.0</v>
      </c>
      <c r="L72" s="53">
        <v>0.0</v>
      </c>
      <c r="M72" s="51" t="s">
        <v>543</v>
      </c>
      <c r="N72" s="51" t="s">
        <v>136</v>
      </c>
    </row>
    <row r="73">
      <c r="A73" s="51" t="s">
        <v>696</v>
      </c>
      <c r="B73" s="51" t="s">
        <v>698</v>
      </c>
      <c r="C73" s="51">
        <v>3.0</v>
      </c>
      <c r="D73" s="52">
        <v>30455.0</v>
      </c>
      <c r="E73" s="52">
        <v>31841.0</v>
      </c>
      <c r="F73" s="53">
        <v>140.0</v>
      </c>
      <c r="G73" s="52">
        <v>1128.0</v>
      </c>
      <c r="H73" s="53">
        <v>0.0</v>
      </c>
      <c r="I73" s="53">
        <v>0.0</v>
      </c>
      <c r="J73" s="53">
        <v>0.0</v>
      </c>
      <c r="K73" s="53">
        <v>0.0</v>
      </c>
      <c r="L73" s="53">
        <v>0.0</v>
      </c>
      <c r="M73" s="51" t="s">
        <v>543</v>
      </c>
      <c r="N73" s="51" t="s">
        <v>136</v>
      </c>
    </row>
    <row r="74">
      <c r="A74" s="51" t="s">
        <v>699</v>
      </c>
      <c r="B74" s="51" t="s">
        <v>700</v>
      </c>
      <c r="C74" s="51">
        <v>3.0</v>
      </c>
      <c r="D74" s="52">
        <v>8431.0</v>
      </c>
      <c r="E74" s="52">
        <v>9236.0</v>
      </c>
      <c r="F74" s="53">
        <v>86.0</v>
      </c>
      <c r="G74" s="53">
        <v>212.0</v>
      </c>
      <c r="H74" s="53">
        <v>0.0</v>
      </c>
      <c r="I74" s="53">
        <v>0.0</v>
      </c>
      <c r="J74" s="53">
        <v>0.0</v>
      </c>
      <c r="K74" s="53">
        <v>0.0</v>
      </c>
      <c r="L74" s="53">
        <v>0.0</v>
      </c>
      <c r="M74" s="51" t="s">
        <v>543</v>
      </c>
      <c r="N74" s="51" t="s">
        <v>136</v>
      </c>
    </row>
    <row r="75">
      <c r="A75" s="51" t="s">
        <v>701</v>
      </c>
      <c r="B75" s="51" t="s">
        <v>702</v>
      </c>
      <c r="C75" s="51">
        <v>3.0</v>
      </c>
      <c r="D75" s="52">
        <v>6881.0</v>
      </c>
      <c r="E75" s="52">
        <v>7452.0</v>
      </c>
      <c r="F75" s="53">
        <v>57.0</v>
      </c>
      <c r="G75" s="53">
        <v>134.0</v>
      </c>
      <c r="H75" s="53">
        <v>0.0</v>
      </c>
      <c r="I75" s="53">
        <v>0.0</v>
      </c>
      <c r="J75" s="53">
        <v>0.0</v>
      </c>
      <c r="K75" s="53">
        <v>0.0</v>
      </c>
      <c r="L75" s="53">
        <v>0.0</v>
      </c>
      <c r="M75" s="51" t="s">
        <v>543</v>
      </c>
      <c r="N75" s="51" t="s">
        <v>136</v>
      </c>
    </row>
    <row r="76">
      <c r="A76" s="51" t="s">
        <v>703</v>
      </c>
      <c r="B76" s="51" t="s">
        <v>704</v>
      </c>
      <c r="C76" s="51">
        <v>3.0</v>
      </c>
      <c r="D76" s="52">
        <v>2997.0</v>
      </c>
      <c r="E76" s="52">
        <v>3192.0</v>
      </c>
      <c r="F76" s="53">
        <v>22.0</v>
      </c>
      <c r="G76" s="53">
        <v>50.0</v>
      </c>
      <c r="H76" s="53">
        <v>0.0</v>
      </c>
      <c r="I76" s="53">
        <v>0.0</v>
      </c>
      <c r="J76" s="53">
        <v>0.0</v>
      </c>
      <c r="K76" s="53">
        <v>0.0</v>
      </c>
      <c r="L76" s="53">
        <v>0.0</v>
      </c>
      <c r="M76" s="51" t="s">
        <v>543</v>
      </c>
      <c r="N76" s="51" t="s">
        <v>136</v>
      </c>
    </row>
    <row r="77">
      <c r="A77" s="51" t="s">
        <v>705</v>
      </c>
      <c r="B77" s="51" t="s">
        <v>706</v>
      </c>
      <c r="C77" s="51">
        <v>2.0</v>
      </c>
      <c r="D77" s="52">
        <v>89864.0</v>
      </c>
      <c r="E77" s="52">
        <v>96957.0</v>
      </c>
      <c r="F77" s="53">
        <v>854.0</v>
      </c>
      <c r="G77" s="52">
        <v>1939.0</v>
      </c>
      <c r="H77" s="53">
        <v>0.0</v>
      </c>
      <c r="I77" s="53">
        <v>38660.0</v>
      </c>
      <c r="J77" s="53">
        <v>18.59</v>
      </c>
      <c r="K77" s="53">
        <v>0.0</v>
      </c>
      <c r="L77" s="53">
        <v>0.0</v>
      </c>
      <c r="M77" s="51" t="s">
        <v>543</v>
      </c>
      <c r="N77" s="51" t="s">
        <v>544</v>
      </c>
    </row>
    <row r="78">
      <c r="A78" s="51" t="s">
        <v>707</v>
      </c>
      <c r="B78" s="51" t="s">
        <v>708</v>
      </c>
      <c r="C78" s="51">
        <v>3.0</v>
      </c>
      <c r="D78" s="52">
        <v>9081.0</v>
      </c>
      <c r="E78" s="52">
        <v>10128.0</v>
      </c>
      <c r="F78" s="53">
        <v>105.0</v>
      </c>
      <c r="G78" s="53">
        <v>216.0</v>
      </c>
      <c r="H78" s="53">
        <v>0.0</v>
      </c>
      <c r="I78" s="53">
        <v>0.0</v>
      </c>
      <c r="J78" s="53">
        <v>0.0</v>
      </c>
      <c r="K78" s="53">
        <v>0.0</v>
      </c>
      <c r="L78" s="53">
        <v>0.0</v>
      </c>
      <c r="M78" s="51" t="s">
        <v>543</v>
      </c>
      <c r="N78" s="51" t="s">
        <v>136</v>
      </c>
    </row>
    <row r="79">
      <c r="A79" s="51" t="s">
        <v>709</v>
      </c>
      <c r="B79" s="51" t="s">
        <v>710</v>
      </c>
      <c r="C79" s="51">
        <v>3.0</v>
      </c>
      <c r="D79" s="53">
        <v>419.0</v>
      </c>
      <c r="E79" s="53">
        <v>358.0</v>
      </c>
      <c r="F79" s="53">
        <v>0.0</v>
      </c>
      <c r="G79" s="53">
        <v>8.0</v>
      </c>
      <c r="H79" s="53">
        <v>0.0</v>
      </c>
      <c r="I79" s="53">
        <v>0.0</v>
      </c>
      <c r="J79" s="53">
        <v>0.0</v>
      </c>
      <c r="K79" s="53">
        <v>0.0</v>
      </c>
      <c r="L79" s="53">
        <v>0.0</v>
      </c>
      <c r="M79" s="51" t="s">
        <v>543</v>
      </c>
      <c r="N79" s="51" t="s">
        <v>136</v>
      </c>
    </row>
    <row r="80">
      <c r="A80" s="51" t="s">
        <v>712</v>
      </c>
      <c r="B80" s="51" t="s">
        <v>713</v>
      </c>
      <c r="C80" s="51">
        <v>3.0</v>
      </c>
      <c r="D80" s="52">
        <v>13020.0</v>
      </c>
      <c r="E80" s="52">
        <v>14150.0</v>
      </c>
      <c r="F80" s="53">
        <v>142.0</v>
      </c>
      <c r="G80" s="53">
        <v>245.0</v>
      </c>
      <c r="H80" s="53">
        <v>0.0</v>
      </c>
      <c r="I80" s="53">
        <v>0.0</v>
      </c>
      <c r="J80" s="53">
        <v>0.0</v>
      </c>
      <c r="K80" s="53">
        <v>0.0</v>
      </c>
      <c r="L80" s="53">
        <v>0.0</v>
      </c>
      <c r="M80" s="51" t="s">
        <v>543</v>
      </c>
      <c r="N80" s="51" t="s">
        <v>136</v>
      </c>
    </row>
    <row r="81">
      <c r="A81" s="51" t="s">
        <v>714</v>
      </c>
      <c r="B81" s="51" t="s">
        <v>715</v>
      </c>
      <c r="C81" s="51">
        <v>3.0</v>
      </c>
      <c r="D81" s="52">
        <v>21013.0</v>
      </c>
      <c r="E81" s="52">
        <v>23068.0</v>
      </c>
      <c r="F81" s="53">
        <v>222.0</v>
      </c>
      <c r="G81" s="53">
        <v>546.0</v>
      </c>
      <c r="H81" s="53">
        <v>0.0</v>
      </c>
      <c r="I81" s="53">
        <v>0.0</v>
      </c>
      <c r="J81" s="53">
        <v>0.0</v>
      </c>
      <c r="K81" s="53">
        <v>0.0</v>
      </c>
      <c r="L81" s="53">
        <v>0.0</v>
      </c>
      <c r="M81" s="51" t="s">
        <v>543</v>
      </c>
      <c r="N81" s="51" t="s">
        <v>136</v>
      </c>
    </row>
    <row r="82">
      <c r="A82" s="51" t="s">
        <v>716</v>
      </c>
      <c r="B82" s="51" t="s">
        <v>717</v>
      </c>
      <c r="C82" s="51">
        <v>3.0</v>
      </c>
      <c r="D82" s="52">
        <v>12553.0</v>
      </c>
      <c r="E82" s="52">
        <v>12433.0</v>
      </c>
      <c r="F82" s="53">
        <v>25.0</v>
      </c>
      <c r="G82" s="53">
        <v>340.0</v>
      </c>
      <c r="H82" s="53">
        <v>0.0</v>
      </c>
      <c r="I82" s="53">
        <v>0.0</v>
      </c>
      <c r="J82" s="53">
        <v>0.0</v>
      </c>
      <c r="K82" s="53">
        <v>0.0</v>
      </c>
      <c r="L82" s="53">
        <v>0.0</v>
      </c>
      <c r="M82" s="51" t="s">
        <v>543</v>
      </c>
      <c r="N82" s="51" t="s">
        <v>136</v>
      </c>
    </row>
    <row r="83">
      <c r="A83" s="51" t="s">
        <v>718</v>
      </c>
      <c r="B83" s="51" t="s">
        <v>719</v>
      </c>
      <c r="C83" s="51">
        <v>3.0</v>
      </c>
      <c r="D83" s="52">
        <v>16124.0</v>
      </c>
      <c r="E83" s="52">
        <v>18963.0</v>
      </c>
      <c r="F83" s="53">
        <v>291.0</v>
      </c>
      <c r="G83" s="53">
        <v>194.0</v>
      </c>
      <c r="H83" s="53">
        <v>0.0</v>
      </c>
      <c r="I83" s="53">
        <v>0.0</v>
      </c>
      <c r="J83" s="53">
        <v>0.0</v>
      </c>
      <c r="K83" s="53">
        <v>0.0</v>
      </c>
      <c r="L83" s="53">
        <v>0.0</v>
      </c>
      <c r="M83" s="51" t="s">
        <v>543</v>
      </c>
      <c r="N83" s="51" t="s">
        <v>136</v>
      </c>
    </row>
    <row r="84">
      <c r="A84" s="51" t="s">
        <v>720</v>
      </c>
      <c r="B84" s="51" t="s">
        <v>721</v>
      </c>
      <c r="C84" s="51">
        <v>3.0</v>
      </c>
      <c r="D84" s="52">
        <v>17654.0</v>
      </c>
      <c r="E84" s="52">
        <v>17857.0</v>
      </c>
      <c r="F84" s="53">
        <v>70.0</v>
      </c>
      <c r="G84" s="53">
        <v>390.0</v>
      </c>
      <c r="H84" s="53">
        <v>0.0</v>
      </c>
      <c r="I84" s="53">
        <v>0.0</v>
      </c>
      <c r="J84" s="53">
        <v>0.0</v>
      </c>
      <c r="K84" s="53">
        <v>0.0</v>
      </c>
      <c r="L84" s="53">
        <v>0.0</v>
      </c>
      <c r="M84" s="51" t="s">
        <v>543</v>
      </c>
      <c r="N84" s="51" t="s">
        <v>136</v>
      </c>
    </row>
    <row r="85">
      <c r="A85" s="51" t="s">
        <v>722</v>
      </c>
      <c r="B85" s="51" t="s">
        <v>723</v>
      </c>
      <c r="C85" s="51">
        <v>2.0</v>
      </c>
      <c r="D85" s="52">
        <v>1277.0</v>
      </c>
      <c r="E85" s="52">
        <v>1417.0</v>
      </c>
      <c r="F85" s="53">
        <v>14.0</v>
      </c>
      <c r="G85" s="53">
        <v>38.0</v>
      </c>
      <c r="H85" s="53">
        <v>0.0</v>
      </c>
      <c r="I85" s="53">
        <v>25116.0</v>
      </c>
      <c r="J85" s="53">
        <v>12.07</v>
      </c>
      <c r="K85" s="53">
        <v>0.0</v>
      </c>
      <c r="L85" s="53">
        <v>0.0</v>
      </c>
      <c r="M85" s="51" t="s">
        <v>543</v>
      </c>
      <c r="N85" s="51" t="s">
        <v>544</v>
      </c>
    </row>
    <row r="86">
      <c r="A86" s="51" t="s">
        <v>724</v>
      </c>
      <c r="B86" s="51" t="s">
        <v>725</v>
      </c>
      <c r="C86" s="51">
        <v>3.0</v>
      </c>
      <c r="D86" s="53">
        <v>55.0</v>
      </c>
      <c r="E86" s="53">
        <v>59.0</v>
      </c>
      <c r="F86" s="53">
        <v>0.0</v>
      </c>
      <c r="G86" s="53">
        <v>1.0</v>
      </c>
      <c r="H86" s="53">
        <v>0.0</v>
      </c>
      <c r="I86" s="53">
        <v>0.0</v>
      </c>
      <c r="J86" s="53">
        <v>0.0</v>
      </c>
      <c r="K86" s="53">
        <v>0.0</v>
      </c>
      <c r="L86" s="53">
        <v>0.0</v>
      </c>
      <c r="M86" s="51" t="s">
        <v>543</v>
      </c>
      <c r="N86" s="51" t="s">
        <v>136</v>
      </c>
    </row>
    <row r="87">
      <c r="A87" s="51" t="s">
        <v>726</v>
      </c>
      <c r="B87" s="51" t="s">
        <v>727</v>
      </c>
      <c r="C87" s="51">
        <v>3.0</v>
      </c>
      <c r="D87" s="52">
        <v>1220.0</v>
      </c>
      <c r="E87" s="52">
        <v>1355.0</v>
      </c>
      <c r="F87" s="53">
        <v>14.0</v>
      </c>
      <c r="G87" s="53">
        <v>36.0</v>
      </c>
      <c r="H87" s="53">
        <v>0.0</v>
      </c>
      <c r="I87" s="53">
        <v>0.0</v>
      </c>
      <c r="J87" s="53">
        <v>0.0</v>
      </c>
      <c r="K87" s="53">
        <v>0.0</v>
      </c>
      <c r="L87" s="53">
        <v>0.0</v>
      </c>
      <c r="M87" s="51" t="s">
        <v>543</v>
      </c>
      <c r="N87" s="51" t="s">
        <v>136</v>
      </c>
    </row>
    <row r="88">
      <c r="A88" s="51" t="s">
        <v>728</v>
      </c>
      <c r="B88" s="51" t="s">
        <v>729</v>
      </c>
      <c r="C88" s="51">
        <v>2.0</v>
      </c>
      <c r="D88" s="52">
        <v>16083.0</v>
      </c>
      <c r="E88" s="52">
        <v>19060.0</v>
      </c>
      <c r="F88" s="53">
        <v>301.0</v>
      </c>
      <c r="G88" s="53">
        <v>271.0</v>
      </c>
      <c r="H88" s="53">
        <v>0.0</v>
      </c>
      <c r="I88" s="53">
        <v>51781.0</v>
      </c>
      <c r="J88" s="53">
        <v>24.89</v>
      </c>
      <c r="K88" s="53">
        <v>0.0</v>
      </c>
      <c r="L88" s="53">
        <v>0.0</v>
      </c>
      <c r="M88" s="51" t="s">
        <v>543</v>
      </c>
      <c r="N88" s="51" t="s">
        <v>544</v>
      </c>
    </row>
    <row r="89">
      <c r="A89" s="51" t="s">
        <v>730</v>
      </c>
      <c r="B89" s="51" t="s">
        <v>731</v>
      </c>
      <c r="C89" s="51">
        <v>3.0</v>
      </c>
      <c r="D89" s="52">
        <v>1493.0</v>
      </c>
      <c r="E89" s="52">
        <v>1826.0</v>
      </c>
      <c r="F89" s="53">
        <v>33.0</v>
      </c>
      <c r="G89" s="53">
        <v>16.0</v>
      </c>
      <c r="H89" s="53">
        <v>0.0</v>
      </c>
      <c r="I89" s="53">
        <v>0.0</v>
      </c>
      <c r="J89" s="53">
        <v>0.0</v>
      </c>
      <c r="K89" s="53">
        <v>0.0</v>
      </c>
      <c r="L89" s="53">
        <v>0.0</v>
      </c>
      <c r="M89" s="51" t="s">
        <v>543</v>
      </c>
      <c r="N89" s="51" t="s">
        <v>136</v>
      </c>
    </row>
    <row r="90">
      <c r="A90" s="51" t="s">
        <v>733</v>
      </c>
      <c r="B90" s="51" t="s">
        <v>734</v>
      </c>
      <c r="C90" s="51">
        <v>3.0</v>
      </c>
      <c r="D90" s="52">
        <v>12367.0</v>
      </c>
      <c r="E90" s="52">
        <v>14675.0</v>
      </c>
      <c r="F90" s="53">
        <v>234.0</v>
      </c>
      <c r="G90" s="53">
        <v>213.0</v>
      </c>
      <c r="H90" s="53">
        <v>0.0</v>
      </c>
      <c r="I90" s="53">
        <v>0.0</v>
      </c>
      <c r="J90" s="53">
        <v>0.0</v>
      </c>
      <c r="K90" s="53">
        <v>0.0</v>
      </c>
      <c r="L90" s="53">
        <v>0.0</v>
      </c>
      <c r="M90" s="51" t="s">
        <v>543</v>
      </c>
      <c r="N90" s="51" t="s">
        <v>136</v>
      </c>
    </row>
    <row r="91">
      <c r="A91" s="51" t="s">
        <v>735</v>
      </c>
      <c r="B91" s="51" t="s">
        <v>736</v>
      </c>
      <c r="C91" s="51">
        <v>3.0</v>
      </c>
      <c r="D91" s="53">
        <v>253.0</v>
      </c>
      <c r="E91" s="53">
        <v>325.0</v>
      </c>
      <c r="F91" s="53">
        <v>7.0</v>
      </c>
      <c r="G91" s="53">
        <v>4.0</v>
      </c>
      <c r="H91" s="53">
        <v>0.0</v>
      </c>
      <c r="I91" s="53">
        <v>0.0</v>
      </c>
      <c r="J91" s="53">
        <v>0.0</v>
      </c>
      <c r="K91" s="53">
        <v>0.0</v>
      </c>
      <c r="L91" s="53">
        <v>0.0</v>
      </c>
      <c r="M91" s="51" t="s">
        <v>543</v>
      </c>
      <c r="N91" s="51" t="s">
        <v>136</v>
      </c>
    </row>
    <row r="92">
      <c r="A92" s="51" t="s">
        <v>737</v>
      </c>
      <c r="B92" s="51" t="s">
        <v>738</v>
      </c>
      <c r="C92" s="51">
        <v>3.0</v>
      </c>
      <c r="D92" s="52">
        <v>1851.0</v>
      </c>
      <c r="E92" s="52">
        <v>2092.0</v>
      </c>
      <c r="F92" s="53">
        <v>24.0</v>
      </c>
      <c r="G92" s="53">
        <v>35.0</v>
      </c>
      <c r="H92" s="53">
        <v>0.0</v>
      </c>
      <c r="I92" s="53">
        <v>0.0</v>
      </c>
      <c r="J92" s="53">
        <v>0.0</v>
      </c>
      <c r="K92" s="53">
        <v>0.0</v>
      </c>
      <c r="L92" s="53">
        <v>0.0</v>
      </c>
      <c r="M92" s="51" t="s">
        <v>543</v>
      </c>
      <c r="N92" s="51" t="s">
        <v>136</v>
      </c>
    </row>
    <row r="93">
      <c r="A93" s="51" t="s">
        <v>741</v>
      </c>
      <c r="B93" s="51" t="s">
        <v>742</v>
      </c>
      <c r="C93" s="51">
        <v>3.0</v>
      </c>
      <c r="D93" s="53">
        <v>119.0</v>
      </c>
      <c r="E93" s="53">
        <v>142.0</v>
      </c>
      <c r="F93" s="53">
        <v>2.0</v>
      </c>
      <c r="G93" s="53">
        <v>3.0</v>
      </c>
      <c r="H93" s="53">
        <v>0.0</v>
      </c>
      <c r="I93" s="53">
        <v>0.0</v>
      </c>
      <c r="J93" s="53">
        <v>0.0</v>
      </c>
      <c r="K93" s="53">
        <v>0.0</v>
      </c>
      <c r="L93" s="53">
        <v>0.0</v>
      </c>
      <c r="M93" s="51" t="s">
        <v>543</v>
      </c>
      <c r="N93" s="51" t="s">
        <v>136</v>
      </c>
    </row>
    <row r="94">
      <c r="A94" s="51" t="s">
        <v>743</v>
      </c>
      <c r="B94" s="51" t="s">
        <v>744</v>
      </c>
      <c r="C94" s="51">
        <v>2.0</v>
      </c>
      <c r="D94" s="52">
        <v>16885.0</v>
      </c>
      <c r="E94" s="52">
        <v>18315.0</v>
      </c>
      <c r="F94" s="53">
        <v>153.0</v>
      </c>
      <c r="G94" s="53">
        <v>392.0</v>
      </c>
      <c r="H94" s="53">
        <v>0.0</v>
      </c>
      <c r="I94" s="53">
        <v>48814.0</v>
      </c>
      <c r="J94" s="53">
        <v>23.47</v>
      </c>
      <c r="K94" s="53">
        <v>0.0</v>
      </c>
      <c r="L94" s="53">
        <v>0.0</v>
      </c>
      <c r="M94" s="51" t="s">
        <v>543</v>
      </c>
      <c r="N94" s="51" t="s">
        <v>544</v>
      </c>
    </row>
    <row r="95">
      <c r="A95" s="51" t="s">
        <v>745</v>
      </c>
      <c r="B95" s="51" t="s">
        <v>746</v>
      </c>
      <c r="C95" s="51">
        <v>3.0</v>
      </c>
      <c r="D95" s="52">
        <v>1693.0</v>
      </c>
      <c r="E95" s="52">
        <v>1849.0</v>
      </c>
      <c r="F95" s="53">
        <v>16.0</v>
      </c>
      <c r="G95" s="53">
        <v>46.0</v>
      </c>
      <c r="H95" s="53">
        <v>0.0</v>
      </c>
      <c r="I95" s="53">
        <v>0.0</v>
      </c>
      <c r="J95" s="53">
        <v>0.0</v>
      </c>
      <c r="K95" s="53">
        <v>0.0</v>
      </c>
      <c r="L95" s="53">
        <v>0.0</v>
      </c>
      <c r="M95" s="51" t="s">
        <v>543</v>
      </c>
      <c r="N95" s="51" t="s">
        <v>136</v>
      </c>
    </row>
    <row r="96">
      <c r="A96" s="51" t="s">
        <v>747</v>
      </c>
      <c r="B96" s="51" t="s">
        <v>748</v>
      </c>
      <c r="C96" s="51">
        <v>3.0</v>
      </c>
      <c r="D96" s="52">
        <v>1593.0</v>
      </c>
      <c r="E96" s="52">
        <v>1613.0</v>
      </c>
      <c r="F96" s="53">
        <v>7.0</v>
      </c>
      <c r="G96" s="53">
        <v>32.0</v>
      </c>
      <c r="H96" s="53">
        <v>0.0</v>
      </c>
      <c r="I96" s="53">
        <v>0.0</v>
      </c>
      <c r="J96" s="53">
        <v>0.0</v>
      </c>
      <c r="K96" s="53">
        <v>0.0</v>
      </c>
      <c r="L96" s="53">
        <v>0.0</v>
      </c>
      <c r="M96" s="51" t="s">
        <v>543</v>
      </c>
      <c r="N96" s="51" t="s">
        <v>136</v>
      </c>
    </row>
    <row r="97">
      <c r="A97" s="51" t="s">
        <v>749</v>
      </c>
      <c r="B97" s="51" t="s">
        <v>750</v>
      </c>
      <c r="C97" s="51">
        <v>3.0</v>
      </c>
      <c r="D97" s="52">
        <v>5861.0</v>
      </c>
      <c r="E97" s="52">
        <v>6156.0</v>
      </c>
      <c r="F97" s="53">
        <v>32.0</v>
      </c>
      <c r="G97" s="53">
        <v>143.0</v>
      </c>
      <c r="H97" s="53">
        <v>0.0</v>
      </c>
      <c r="I97" s="53">
        <v>0.0</v>
      </c>
      <c r="J97" s="53">
        <v>0.0</v>
      </c>
      <c r="K97" s="53">
        <v>0.0</v>
      </c>
      <c r="L97" s="53">
        <v>0.0</v>
      </c>
      <c r="M97" s="51" t="s">
        <v>543</v>
      </c>
      <c r="N97" s="51" t="s">
        <v>136</v>
      </c>
    </row>
    <row r="98">
      <c r="A98" s="51" t="s">
        <v>751</v>
      </c>
      <c r="B98" s="51" t="s">
        <v>752</v>
      </c>
      <c r="C98" s="51">
        <v>3.0</v>
      </c>
      <c r="D98" s="52">
        <v>7738.0</v>
      </c>
      <c r="E98" s="52">
        <v>8697.0</v>
      </c>
      <c r="F98" s="53">
        <v>98.0</v>
      </c>
      <c r="G98" s="53">
        <v>172.0</v>
      </c>
      <c r="H98" s="53">
        <v>0.0</v>
      </c>
      <c r="I98" s="53">
        <v>0.0</v>
      </c>
      <c r="J98" s="53">
        <v>0.0</v>
      </c>
      <c r="K98" s="53">
        <v>0.0</v>
      </c>
      <c r="L98" s="53">
        <v>0.0</v>
      </c>
      <c r="M98" s="51" t="s">
        <v>543</v>
      </c>
      <c r="N98" s="51" t="s">
        <v>136</v>
      </c>
    </row>
    <row r="99">
      <c r="A99" s="51" t="s">
        <v>753</v>
      </c>
      <c r="B99" s="51" t="s">
        <v>754</v>
      </c>
      <c r="C99" s="51">
        <v>2.0</v>
      </c>
      <c r="D99" s="52">
        <v>33928.0</v>
      </c>
      <c r="E99" s="52">
        <v>34646.0</v>
      </c>
      <c r="F99" s="53">
        <v>188.0</v>
      </c>
      <c r="G99" s="53">
        <v>671.0</v>
      </c>
      <c r="H99" s="53">
        <v>0.0</v>
      </c>
      <c r="I99" s="53">
        <v>37497.0</v>
      </c>
      <c r="J99" s="53">
        <v>18.03</v>
      </c>
      <c r="K99" s="53">
        <v>0.0</v>
      </c>
      <c r="L99" s="53">
        <v>0.0</v>
      </c>
      <c r="M99" s="51" t="s">
        <v>543</v>
      </c>
      <c r="N99" s="51" t="s">
        <v>544</v>
      </c>
    </row>
    <row r="100">
      <c r="A100" s="51" t="s">
        <v>755</v>
      </c>
      <c r="B100" s="51" t="s">
        <v>756</v>
      </c>
      <c r="C100" s="51">
        <v>3.0</v>
      </c>
      <c r="D100" s="52">
        <v>2684.0</v>
      </c>
      <c r="E100" s="52">
        <v>2603.0</v>
      </c>
      <c r="F100" s="53">
        <v>0.0</v>
      </c>
      <c r="G100" s="53">
        <v>38.0</v>
      </c>
      <c r="H100" s="53">
        <v>0.0</v>
      </c>
      <c r="I100" s="53">
        <v>0.0</v>
      </c>
      <c r="J100" s="53">
        <v>0.0</v>
      </c>
      <c r="K100" s="53">
        <v>0.0</v>
      </c>
      <c r="L100" s="53">
        <v>0.0</v>
      </c>
      <c r="M100" s="51" t="s">
        <v>543</v>
      </c>
      <c r="N100" s="51" t="s">
        <v>136</v>
      </c>
    </row>
    <row r="101">
      <c r="A101" s="51" t="s">
        <v>757</v>
      </c>
      <c r="B101" s="51" t="s">
        <v>758</v>
      </c>
      <c r="C101" s="51">
        <v>3.0</v>
      </c>
      <c r="D101" s="52">
        <v>6123.0</v>
      </c>
      <c r="E101" s="52">
        <v>6414.0</v>
      </c>
      <c r="F101" s="53">
        <v>30.0</v>
      </c>
      <c r="G101" s="53">
        <v>101.0</v>
      </c>
      <c r="H101" s="53">
        <v>0.0</v>
      </c>
      <c r="I101" s="53">
        <v>0.0</v>
      </c>
      <c r="J101" s="53">
        <v>0.0</v>
      </c>
      <c r="K101" s="53">
        <v>0.0</v>
      </c>
      <c r="L101" s="53">
        <v>0.0</v>
      </c>
      <c r="M101" s="51" t="s">
        <v>543</v>
      </c>
      <c r="N101" s="51" t="s">
        <v>136</v>
      </c>
    </row>
    <row r="102">
      <c r="A102" s="51" t="s">
        <v>759</v>
      </c>
      <c r="B102" s="51" t="s">
        <v>761</v>
      </c>
      <c r="C102" s="51">
        <v>3.0</v>
      </c>
      <c r="D102" s="52">
        <v>1022.0</v>
      </c>
      <c r="E102" s="52">
        <v>1054.0</v>
      </c>
      <c r="F102" s="53">
        <v>4.0</v>
      </c>
      <c r="G102" s="53">
        <v>27.0</v>
      </c>
      <c r="H102" s="53">
        <v>0.0</v>
      </c>
      <c r="I102" s="53">
        <v>0.0</v>
      </c>
      <c r="J102" s="53">
        <v>0.0</v>
      </c>
      <c r="K102" s="53">
        <v>0.0</v>
      </c>
      <c r="L102" s="53">
        <v>0.0</v>
      </c>
      <c r="M102" s="51" t="s">
        <v>543</v>
      </c>
      <c r="N102" s="51" t="s">
        <v>136</v>
      </c>
    </row>
    <row r="103">
      <c r="A103" s="51" t="s">
        <v>762</v>
      </c>
      <c r="B103" s="51" t="s">
        <v>763</v>
      </c>
      <c r="C103" s="51">
        <v>3.0</v>
      </c>
      <c r="D103" s="52">
        <v>13002.0</v>
      </c>
      <c r="E103" s="52">
        <v>13208.0</v>
      </c>
      <c r="F103" s="53">
        <v>75.0</v>
      </c>
      <c r="G103" s="53">
        <v>268.0</v>
      </c>
      <c r="H103" s="53">
        <v>0.0</v>
      </c>
      <c r="I103" s="53">
        <v>0.0</v>
      </c>
      <c r="J103" s="53">
        <v>0.0</v>
      </c>
      <c r="K103" s="53">
        <v>0.0</v>
      </c>
      <c r="L103" s="53">
        <v>0.0</v>
      </c>
      <c r="M103" s="51" t="s">
        <v>543</v>
      </c>
      <c r="N103" s="51" t="s">
        <v>136</v>
      </c>
    </row>
    <row r="104">
      <c r="A104" s="51" t="s">
        <v>765</v>
      </c>
      <c r="B104" s="51" t="s">
        <v>766</v>
      </c>
      <c r="C104" s="51">
        <v>3.0</v>
      </c>
      <c r="D104" s="52">
        <v>1349.0</v>
      </c>
      <c r="E104" s="53">
        <v>976.0</v>
      </c>
      <c r="F104" s="53">
        <v>0.0</v>
      </c>
      <c r="G104" s="53">
        <v>25.0</v>
      </c>
      <c r="H104" s="53">
        <v>0.0</v>
      </c>
      <c r="I104" s="53">
        <v>0.0</v>
      </c>
      <c r="J104" s="53">
        <v>0.0</v>
      </c>
      <c r="K104" s="53">
        <v>0.0</v>
      </c>
      <c r="L104" s="53">
        <v>0.0</v>
      </c>
      <c r="M104" s="51" t="s">
        <v>543</v>
      </c>
      <c r="N104" s="51" t="s">
        <v>136</v>
      </c>
    </row>
    <row r="105">
      <c r="A105" s="51" t="s">
        <v>767</v>
      </c>
      <c r="B105" s="51" t="s">
        <v>768</v>
      </c>
      <c r="C105" s="51">
        <v>3.0</v>
      </c>
      <c r="D105" s="52">
        <v>1267.0</v>
      </c>
      <c r="E105" s="52">
        <v>1305.0</v>
      </c>
      <c r="F105" s="53">
        <v>8.0</v>
      </c>
      <c r="G105" s="53">
        <v>25.0</v>
      </c>
      <c r="H105" s="53">
        <v>0.0</v>
      </c>
      <c r="I105" s="53">
        <v>0.0</v>
      </c>
      <c r="J105" s="53">
        <v>0.0</v>
      </c>
      <c r="K105" s="53">
        <v>0.0</v>
      </c>
      <c r="L105" s="53">
        <v>0.0</v>
      </c>
      <c r="M105" s="51" t="s">
        <v>543</v>
      </c>
      <c r="N105" s="51" t="s">
        <v>136</v>
      </c>
    </row>
    <row r="106">
      <c r="A106" s="51" t="s">
        <v>769</v>
      </c>
      <c r="B106" s="51" t="s">
        <v>770</v>
      </c>
      <c r="C106" s="51">
        <v>3.0</v>
      </c>
      <c r="D106" s="53">
        <v>574.0</v>
      </c>
      <c r="E106" s="53">
        <v>644.0</v>
      </c>
      <c r="F106" s="53">
        <v>7.0</v>
      </c>
      <c r="G106" s="53">
        <v>8.0</v>
      </c>
      <c r="H106" s="53">
        <v>0.0</v>
      </c>
      <c r="I106" s="53">
        <v>0.0</v>
      </c>
      <c r="J106" s="53">
        <v>0.0</v>
      </c>
      <c r="K106" s="53">
        <v>0.0</v>
      </c>
      <c r="L106" s="53">
        <v>0.0</v>
      </c>
      <c r="M106" s="51" t="s">
        <v>543</v>
      </c>
      <c r="N106" s="51" t="s">
        <v>136</v>
      </c>
    </row>
    <row r="107">
      <c r="A107" s="51" t="s">
        <v>771</v>
      </c>
      <c r="B107" s="51" t="s">
        <v>772</v>
      </c>
      <c r="C107" s="51">
        <v>3.0</v>
      </c>
      <c r="D107" s="53">
        <v>373.0</v>
      </c>
      <c r="E107" s="53">
        <v>400.0</v>
      </c>
      <c r="F107" s="53">
        <v>3.0</v>
      </c>
      <c r="G107" s="53">
        <v>12.0</v>
      </c>
      <c r="H107" s="53">
        <v>0.0</v>
      </c>
      <c r="I107" s="53">
        <v>0.0</v>
      </c>
      <c r="J107" s="53">
        <v>0.0</v>
      </c>
      <c r="K107" s="53">
        <v>0.0</v>
      </c>
      <c r="L107" s="53">
        <v>0.0</v>
      </c>
      <c r="M107" s="51" t="s">
        <v>543</v>
      </c>
      <c r="N107" s="51" t="s">
        <v>136</v>
      </c>
    </row>
    <row r="108">
      <c r="A108" s="51" t="s">
        <v>774</v>
      </c>
      <c r="B108" s="51" t="s">
        <v>775</v>
      </c>
      <c r="C108" s="51">
        <v>3.0</v>
      </c>
      <c r="D108" s="52">
        <v>7534.0</v>
      </c>
      <c r="E108" s="52">
        <v>8042.0</v>
      </c>
      <c r="F108" s="53">
        <v>61.0</v>
      </c>
      <c r="G108" s="53">
        <v>168.0</v>
      </c>
      <c r="H108" s="53">
        <v>0.0</v>
      </c>
      <c r="I108" s="53">
        <v>0.0</v>
      </c>
      <c r="J108" s="53">
        <v>0.0</v>
      </c>
      <c r="K108" s="53">
        <v>0.0</v>
      </c>
      <c r="L108" s="53">
        <v>0.0</v>
      </c>
      <c r="M108" s="51" t="s">
        <v>543</v>
      </c>
      <c r="N108" s="51" t="s">
        <v>136</v>
      </c>
    </row>
    <row r="109">
      <c r="A109" s="51" t="s">
        <v>776</v>
      </c>
      <c r="B109" s="51" t="s">
        <v>777</v>
      </c>
      <c r="C109" s="51">
        <v>2.0</v>
      </c>
      <c r="D109" s="52">
        <v>30349.0</v>
      </c>
      <c r="E109" s="52">
        <v>33578.0</v>
      </c>
      <c r="F109" s="53">
        <v>324.0</v>
      </c>
      <c r="G109" s="53">
        <v>708.0</v>
      </c>
      <c r="H109" s="53">
        <v>0.0</v>
      </c>
      <c r="I109" s="53">
        <v>31696.0</v>
      </c>
      <c r="J109" s="53">
        <v>15.24</v>
      </c>
      <c r="K109" s="53">
        <v>0.0</v>
      </c>
      <c r="L109" s="53">
        <v>0.0</v>
      </c>
      <c r="M109" s="51" t="s">
        <v>543</v>
      </c>
      <c r="N109" s="51" t="s">
        <v>544</v>
      </c>
    </row>
    <row r="110">
      <c r="A110" s="51" t="s">
        <v>778</v>
      </c>
      <c r="B110" s="51" t="s">
        <v>779</v>
      </c>
      <c r="C110" s="51">
        <v>3.0</v>
      </c>
      <c r="D110" s="52">
        <v>1434.0</v>
      </c>
      <c r="E110" s="52">
        <v>1542.0</v>
      </c>
      <c r="F110" s="53">
        <v>11.0</v>
      </c>
      <c r="G110" s="53">
        <v>40.0</v>
      </c>
      <c r="H110" s="53">
        <v>0.0</v>
      </c>
      <c r="I110" s="53">
        <v>0.0</v>
      </c>
      <c r="J110" s="53">
        <v>0.0</v>
      </c>
      <c r="K110" s="53">
        <v>0.0</v>
      </c>
      <c r="L110" s="53">
        <v>0.0</v>
      </c>
      <c r="M110" s="51" t="s">
        <v>543</v>
      </c>
      <c r="N110" s="51" t="s">
        <v>136</v>
      </c>
    </row>
    <row r="111">
      <c r="A111" s="51" t="s">
        <v>780</v>
      </c>
      <c r="B111" s="51" t="s">
        <v>781</v>
      </c>
      <c r="C111" s="51">
        <v>3.0</v>
      </c>
      <c r="D111" s="53">
        <v>219.0</v>
      </c>
      <c r="E111" s="53">
        <v>211.0</v>
      </c>
      <c r="F111" s="53">
        <v>0.0</v>
      </c>
      <c r="G111" s="53">
        <v>7.0</v>
      </c>
      <c r="H111" s="53">
        <v>0.0</v>
      </c>
      <c r="I111" s="53">
        <v>0.0</v>
      </c>
      <c r="J111" s="53">
        <v>0.0</v>
      </c>
      <c r="K111" s="53">
        <v>0.0</v>
      </c>
      <c r="L111" s="53">
        <v>0.0</v>
      </c>
      <c r="M111" s="51" t="s">
        <v>543</v>
      </c>
      <c r="N111" s="51" t="s">
        <v>136</v>
      </c>
    </row>
    <row r="112">
      <c r="A112" s="51" t="s">
        <v>783</v>
      </c>
      <c r="B112" s="51" t="s">
        <v>784</v>
      </c>
      <c r="C112" s="51">
        <v>3.0</v>
      </c>
      <c r="D112" s="52">
        <v>14241.0</v>
      </c>
      <c r="E112" s="52">
        <v>15657.0</v>
      </c>
      <c r="F112" s="53">
        <v>142.0</v>
      </c>
      <c r="G112" s="53">
        <v>231.0</v>
      </c>
      <c r="H112" s="53">
        <v>0.0</v>
      </c>
      <c r="I112" s="53">
        <v>0.0</v>
      </c>
      <c r="J112" s="53">
        <v>0.0</v>
      </c>
      <c r="K112" s="53">
        <v>0.0</v>
      </c>
      <c r="L112" s="53">
        <v>0.0</v>
      </c>
      <c r="M112" s="51" t="s">
        <v>543</v>
      </c>
      <c r="N112" s="51" t="s">
        <v>136</v>
      </c>
    </row>
    <row r="113">
      <c r="A113" s="51" t="s">
        <v>785</v>
      </c>
      <c r="B113" s="51" t="s">
        <v>786</v>
      </c>
      <c r="C113" s="51">
        <v>3.0</v>
      </c>
      <c r="D113" s="52">
        <v>1174.0</v>
      </c>
      <c r="E113" s="52">
        <v>1225.0</v>
      </c>
      <c r="F113" s="53">
        <v>5.0</v>
      </c>
      <c r="G113" s="53">
        <v>49.0</v>
      </c>
      <c r="H113" s="53">
        <v>0.0</v>
      </c>
      <c r="I113" s="53">
        <v>0.0</v>
      </c>
      <c r="J113" s="53">
        <v>0.0</v>
      </c>
      <c r="K113" s="53">
        <v>0.0</v>
      </c>
      <c r="L113" s="53">
        <v>0.0</v>
      </c>
      <c r="M113" s="51" t="s">
        <v>543</v>
      </c>
      <c r="N113" s="51" t="s">
        <v>136</v>
      </c>
    </row>
    <row r="114">
      <c r="A114" s="51" t="s">
        <v>788</v>
      </c>
      <c r="B114" s="51" t="s">
        <v>789</v>
      </c>
      <c r="C114" s="51">
        <v>3.0</v>
      </c>
      <c r="D114" s="52">
        <v>13268.0</v>
      </c>
      <c r="E114" s="52">
        <v>14929.0</v>
      </c>
      <c r="F114" s="53">
        <v>166.0</v>
      </c>
      <c r="G114" s="53">
        <v>381.0</v>
      </c>
      <c r="H114" s="53">
        <v>0.0</v>
      </c>
      <c r="I114" s="53">
        <v>0.0</v>
      </c>
      <c r="J114" s="53">
        <v>0.0</v>
      </c>
      <c r="K114" s="53">
        <v>0.0</v>
      </c>
      <c r="L114" s="53">
        <v>0.0</v>
      </c>
      <c r="M114" s="51" t="s">
        <v>543</v>
      </c>
      <c r="N114" s="51" t="s">
        <v>136</v>
      </c>
    </row>
    <row r="115">
      <c r="A115" s="51" t="s">
        <v>790</v>
      </c>
      <c r="B115" s="51" t="s">
        <v>791</v>
      </c>
      <c r="C115" s="51">
        <v>4.0</v>
      </c>
      <c r="D115" s="52">
        <v>11811.0</v>
      </c>
      <c r="E115" s="52">
        <v>13719.0</v>
      </c>
      <c r="F115" s="53">
        <v>191.0</v>
      </c>
      <c r="G115" s="53">
        <v>229.0</v>
      </c>
      <c r="H115" s="51" t="s">
        <v>792</v>
      </c>
      <c r="I115" s="53">
        <v>75929.0</v>
      </c>
      <c r="J115" s="53">
        <v>36.5</v>
      </c>
      <c r="K115" s="51" t="s">
        <v>793</v>
      </c>
      <c r="L115" s="51" t="s">
        <v>793</v>
      </c>
      <c r="M115" s="51" t="s">
        <v>568</v>
      </c>
      <c r="N115" s="51" t="s">
        <v>138</v>
      </c>
    </row>
    <row r="116">
      <c r="A116" s="51" t="s">
        <v>794</v>
      </c>
      <c r="B116" s="51" t="s">
        <v>795</v>
      </c>
      <c r="C116" s="51">
        <v>4.0</v>
      </c>
      <c r="D116" s="52">
        <v>2339.0</v>
      </c>
      <c r="E116" s="52">
        <v>2679.0</v>
      </c>
      <c r="F116" s="53">
        <v>34.0</v>
      </c>
      <c r="G116" s="53">
        <v>38.0</v>
      </c>
      <c r="H116" s="51" t="s">
        <v>792</v>
      </c>
      <c r="I116" s="53">
        <v>51749.0</v>
      </c>
      <c r="J116" s="53">
        <v>24.88</v>
      </c>
      <c r="K116" s="51" t="s">
        <v>793</v>
      </c>
      <c r="L116" s="51" t="s">
        <v>793</v>
      </c>
      <c r="M116" s="51" t="s">
        <v>561</v>
      </c>
      <c r="N116" s="51" t="s">
        <v>544</v>
      </c>
    </row>
    <row r="117">
      <c r="A117" s="51" t="s">
        <v>796</v>
      </c>
      <c r="B117" s="51" t="s">
        <v>797</v>
      </c>
      <c r="C117" s="51">
        <v>4.0</v>
      </c>
      <c r="D117" s="52">
        <v>1248.0</v>
      </c>
      <c r="E117" s="52">
        <v>1445.0</v>
      </c>
      <c r="F117" s="53">
        <v>20.0</v>
      </c>
      <c r="G117" s="53">
        <v>32.0</v>
      </c>
      <c r="H117" s="51" t="s">
        <v>792</v>
      </c>
      <c r="I117" s="53">
        <v>83497.0</v>
      </c>
      <c r="J117" s="53">
        <v>40.14</v>
      </c>
      <c r="K117" s="51" t="s">
        <v>793</v>
      </c>
      <c r="L117" s="51" t="s">
        <v>793</v>
      </c>
      <c r="M117" s="51" t="s">
        <v>561</v>
      </c>
      <c r="N117" s="51" t="s">
        <v>138</v>
      </c>
    </row>
    <row r="118">
      <c r="A118" s="51" t="s">
        <v>798</v>
      </c>
      <c r="B118" s="51" t="s">
        <v>799</v>
      </c>
      <c r="C118" s="51">
        <v>4.0</v>
      </c>
      <c r="D118" s="52">
        <v>1785.0</v>
      </c>
      <c r="E118" s="52">
        <v>1965.0</v>
      </c>
      <c r="F118" s="53">
        <v>18.0</v>
      </c>
      <c r="G118" s="53">
        <v>50.0</v>
      </c>
      <c r="H118" s="51" t="s">
        <v>792</v>
      </c>
      <c r="I118" s="53">
        <v>30078.0</v>
      </c>
      <c r="J118" s="53">
        <v>14.46</v>
      </c>
      <c r="K118" s="51" t="s">
        <v>793</v>
      </c>
      <c r="L118" s="51" t="s">
        <v>793</v>
      </c>
      <c r="M118" s="51" t="s">
        <v>561</v>
      </c>
      <c r="N118" s="51" t="s">
        <v>544</v>
      </c>
    </row>
    <row r="119">
      <c r="A119" s="51" t="s">
        <v>801</v>
      </c>
      <c r="B119" s="51" t="s">
        <v>802</v>
      </c>
      <c r="C119" s="51">
        <v>4.0</v>
      </c>
      <c r="D119" s="53">
        <v>320.0</v>
      </c>
      <c r="E119" s="53">
        <v>451.0</v>
      </c>
      <c r="F119" s="53">
        <v>13.0</v>
      </c>
      <c r="G119" s="53">
        <v>3.0</v>
      </c>
      <c r="H119" s="51" t="s">
        <v>792</v>
      </c>
      <c r="I119" s="53">
        <v>34854.0</v>
      </c>
      <c r="J119" s="53">
        <v>16.75</v>
      </c>
      <c r="K119" s="51" t="s">
        <v>793</v>
      </c>
      <c r="L119" s="51" t="s">
        <v>793</v>
      </c>
      <c r="M119" s="51" t="s">
        <v>561</v>
      </c>
      <c r="N119" s="51" t="s">
        <v>544</v>
      </c>
    </row>
    <row r="120">
      <c r="A120" s="51" t="s">
        <v>804</v>
      </c>
      <c r="B120" s="51" t="s">
        <v>805</v>
      </c>
      <c r="C120" s="51">
        <v>4.0</v>
      </c>
      <c r="D120" s="53">
        <v>603.0</v>
      </c>
      <c r="E120" s="53">
        <v>721.0</v>
      </c>
      <c r="F120" s="53">
        <v>12.0</v>
      </c>
      <c r="G120" s="53">
        <v>8.0</v>
      </c>
      <c r="H120" s="51" t="s">
        <v>792</v>
      </c>
      <c r="I120" s="53">
        <v>63677.0</v>
      </c>
      <c r="J120" s="53">
        <v>30.61</v>
      </c>
      <c r="K120" s="51" t="s">
        <v>793</v>
      </c>
      <c r="L120" s="51" t="s">
        <v>793</v>
      </c>
      <c r="M120" s="51" t="s">
        <v>561</v>
      </c>
      <c r="N120" s="51" t="s">
        <v>544</v>
      </c>
    </row>
    <row r="121">
      <c r="A121" s="51" t="s">
        <v>806</v>
      </c>
      <c r="B121" s="51" t="s">
        <v>807</v>
      </c>
      <c r="C121" s="51">
        <v>4.0</v>
      </c>
      <c r="D121" s="53">
        <v>472.0</v>
      </c>
      <c r="E121" s="53">
        <v>586.0</v>
      </c>
      <c r="F121" s="53">
        <v>11.0</v>
      </c>
      <c r="G121" s="53">
        <v>12.0</v>
      </c>
      <c r="H121" s="51" t="s">
        <v>792</v>
      </c>
      <c r="I121" s="53">
        <v>48765.0</v>
      </c>
      <c r="J121" s="53">
        <v>23.44</v>
      </c>
      <c r="K121" s="51" t="s">
        <v>793</v>
      </c>
      <c r="L121" s="51" t="s">
        <v>793</v>
      </c>
      <c r="M121" s="51" t="s">
        <v>561</v>
      </c>
      <c r="N121" s="51" t="s">
        <v>544</v>
      </c>
    </row>
    <row r="122">
      <c r="A122" s="51" t="s">
        <v>809</v>
      </c>
      <c r="B122" s="51" t="s">
        <v>810</v>
      </c>
      <c r="C122" s="51">
        <v>4.0</v>
      </c>
      <c r="D122" s="53">
        <v>634.0</v>
      </c>
      <c r="E122" s="53">
        <v>733.0</v>
      </c>
      <c r="F122" s="53">
        <v>10.0</v>
      </c>
      <c r="G122" s="53">
        <v>10.0</v>
      </c>
      <c r="H122" s="51" t="s">
        <v>792</v>
      </c>
      <c r="I122" s="53">
        <v>65306.0</v>
      </c>
      <c r="J122" s="53">
        <v>31.4</v>
      </c>
      <c r="K122" s="51" t="s">
        <v>793</v>
      </c>
      <c r="L122" s="51" t="s">
        <v>793</v>
      </c>
      <c r="M122" s="51" t="s">
        <v>561</v>
      </c>
      <c r="N122" s="51" t="s">
        <v>138</v>
      </c>
    </row>
    <row r="123">
      <c r="A123" s="51" t="s">
        <v>811</v>
      </c>
      <c r="B123" s="51" t="s">
        <v>812</v>
      </c>
      <c r="C123" s="51">
        <v>4.0</v>
      </c>
      <c r="D123" s="53">
        <v>472.0</v>
      </c>
      <c r="E123" s="53">
        <v>559.0</v>
      </c>
      <c r="F123" s="53">
        <v>9.0</v>
      </c>
      <c r="G123" s="53">
        <v>7.0</v>
      </c>
      <c r="H123" s="51" t="s">
        <v>792</v>
      </c>
      <c r="I123" s="53">
        <v>67239.0</v>
      </c>
      <c r="J123" s="53">
        <v>32.32</v>
      </c>
      <c r="K123" s="51" t="s">
        <v>793</v>
      </c>
      <c r="L123" s="51" t="s">
        <v>793</v>
      </c>
      <c r="M123" s="51" t="s">
        <v>561</v>
      </c>
      <c r="N123" s="51" t="s">
        <v>138</v>
      </c>
    </row>
    <row r="124">
      <c r="A124" s="51" t="s">
        <v>814</v>
      </c>
      <c r="B124" s="51" t="s">
        <v>815</v>
      </c>
      <c r="C124" s="51">
        <v>4.0</v>
      </c>
      <c r="D124" s="53">
        <v>188.0</v>
      </c>
      <c r="E124" s="53">
        <v>272.0</v>
      </c>
      <c r="F124" s="53">
        <v>8.0</v>
      </c>
      <c r="G124" s="53">
        <v>3.0</v>
      </c>
      <c r="H124" s="51" t="s">
        <v>792</v>
      </c>
      <c r="I124" s="53">
        <v>78863.0</v>
      </c>
      <c r="J124" s="53">
        <v>37.91</v>
      </c>
      <c r="K124" s="51" t="s">
        <v>793</v>
      </c>
      <c r="L124" s="51" t="s">
        <v>793</v>
      </c>
      <c r="M124" s="51" t="s">
        <v>561</v>
      </c>
      <c r="N124" s="51" t="s">
        <v>138</v>
      </c>
    </row>
    <row r="125">
      <c r="A125" s="51" t="s">
        <v>817</v>
      </c>
      <c r="B125" s="51" t="s">
        <v>818</v>
      </c>
      <c r="C125" s="51">
        <v>4.0</v>
      </c>
      <c r="D125" s="53">
        <v>220.0</v>
      </c>
      <c r="E125" s="53">
        <v>286.0</v>
      </c>
      <c r="F125" s="53">
        <v>7.0</v>
      </c>
      <c r="G125" s="53">
        <v>6.0</v>
      </c>
      <c r="H125" s="51" t="s">
        <v>792</v>
      </c>
      <c r="I125" s="53">
        <v>59210.0</v>
      </c>
      <c r="J125" s="53">
        <v>28.47</v>
      </c>
      <c r="K125" s="51" t="s">
        <v>793</v>
      </c>
      <c r="L125" s="51" t="s">
        <v>793</v>
      </c>
      <c r="M125" s="51" t="s">
        <v>561</v>
      </c>
      <c r="N125" s="51" t="s">
        <v>544</v>
      </c>
    </row>
    <row r="126">
      <c r="A126" s="51" t="s">
        <v>819</v>
      </c>
      <c r="B126" s="51" t="s">
        <v>820</v>
      </c>
      <c r="C126" s="51">
        <v>4.0</v>
      </c>
      <c r="D126" s="53">
        <v>199.0</v>
      </c>
      <c r="E126" s="53">
        <v>261.0</v>
      </c>
      <c r="F126" s="53">
        <v>6.0</v>
      </c>
      <c r="G126" s="53">
        <v>8.0</v>
      </c>
      <c r="H126" s="51" t="s">
        <v>792</v>
      </c>
      <c r="I126" s="53">
        <v>46610.0</v>
      </c>
      <c r="J126" s="53">
        <v>22.41</v>
      </c>
      <c r="K126" s="51" t="s">
        <v>793</v>
      </c>
      <c r="L126" s="51" t="s">
        <v>793</v>
      </c>
      <c r="M126" s="51" t="s">
        <v>561</v>
      </c>
      <c r="N126" s="51" t="s">
        <v>544</v>
      </c>
    </row>
    <row r="127">
      <c r="A127" s="51" t="s">
        <v>821</v>
      </c>
      <c r="B127" s="51" t="s">
        <v>822</v>
      </c>
      <c r="C127" s="51">
        <v>4.0</v>
      </c>
      <c r="D127" s="53">
        <v>262.0</v>
      </c>
      <c r="E127" s="53">
        <v>317.0</v>
      </c>
      <c r="F127" s="53">
        <v>6.0</v>
      </c>
      <c r="G127" s="53">
        <v>5.0</v>
      </c>
      <c r="H127" s="51" t="s">
        <v>792</v>
      </c>
      <c r="I127" s="53">
        <v>44738.0</v>
      </c>
      <c r="J127" s="53">
        <v>21.51</v>
      </c>
      <c r="K127" s="51" t="s">
        <v>793</v>
      </c>
      <c r="L127" s="51" t="s">
        <v>823</v>
      </c>
      <c r="M127" s="51" t="s">
        <v>561</v>
      </c>
      <c r="N127" s="51" t="s">
        <v>544</v>
      </c>
    </row>
    <row r="128">
      <c r="A128" s="51" t="s">
        <v>824</v>
      </c>
      <c r="B128" s="51" t="s">
        <v>825</v>
      </c>
      <c r="C128" s="51">
        <v>4.0</v>
      </c>
      <c r="D128" s="53">
        <v>187.0</v>
      </c>
      <c r="E128" s="53">
        <v>247.0</v>
      </c>
      <c r="F128" s="53">
        <v>6.0</v>
      </c>
      <c r="G128" s="53">
        <v>4.0</v>
      </c>
      <c r="H128" s="51" t="s">
        <v>792</v>
      </c>
      <c r="I128" s="53">
        <v>55310.0</v>
      </c>
      <c r="J128" s="53">
        <v>26.59</v>
      </c>
      <c r="K128" s="51" t="s">
        <v>793</v>
      </c>
      <c r="L128" s="51" t="s">
        <v>793</v>
      </c>
      <c r="M128" s="51" t="s">
        <v>561</v>
      </c>
      <c r="N128" s="51" t="s">
        <v>544</v>
      </c>
    </row>
    <row r="129">
      <c r="A129" s="51" t="s">
        <v>827</v>
      </c>
      <c r="B129" s="51" t="s">
        <v>828</v>
      </c>
      <c r="C129" s="51">
        <v>4.0</v>
      </c>
      <c r="D129" s="53">
        <v>539.0</v>
      </c>
      <c r="E129" s="53">
        <v>589.0</v>
      </c>
      <c r="F129" s="53">
        <v>5.0</v>
      </c>
      <c r="G129" s="53">
        <v>8.0</v>
      </c>
      <c r="H129" s="51" t="s">
        <v>792</v>
      </c>
      <c r="I129" s="53">
        <v>77214.0</v>
      </c>
      <c r="J129" s="53">
        <v>37.12</v>
      </c>
      <c r="K129" s="51" t="s">
        <v>793</v>
      </c>
      <c r="L129" s="51" t="s">
        <v>793</v>
      </c>
      <c r="M129" s="51" t="s">
        <v>561</v>
      </c>
      <c r="N129" s="51" t="s">
        <v>138</v>
      </c>
    </row>
    <row r="130">
      <c r="A130" s="51" t="s">
        <v>831</v>
      </c>
      <c r="B130" s="51" t="s">
        <v>832</v>
      </c>
      <c r="C130" s="51">
        <v>4.0</v>
      </c>
      <c r="D130" s="53">
        <v>184.0</v>
      </c>
      <c r="E130" s="53">
        <v>234.0</v>
      </c>
      <c r="F130" s="53">
        <v>5.0</v>
      </c>
      <c r="G130" s="53">
        <v>7.0</v>
      </c>
      <c r="H130" s="51" t="s">
        <v>792</v>
      </c>
      <c r="I130" s="53">
        <v>55624.0</v>
      </c>
      <c r="J130" s="53">
        <v>26.74</v>
      </c>
      <c r="K130" s="51" t="s">
        <v>793</v>
      </c>
      <c r="L130" s="51" t="s">
        <v>793</v>
      </c>
      <c r="M130" s="51" t="s">
        <v>561</v>
      </c>
      <c r="N130" s="51" t="s">
        <v>544</v>
      </c>
    </row>
    <row r="131">
      <c r="A131" s="51" t="s">
        <v>833</v>
      </c>
      <c r="B131" s="51" t="s">
        <v>835</v>
      </c>
      <c r="C131" s="51">
        <v>4.0</v>
      </c>
      <c r="D131" s="53">
        <v>153.0</v>
      </c>
      <c r="E131" s="53">
        <v>194.0</v>
      </c>
      <c r="F131" s="53">
        <v>4.0</v>
      </c>
      <c r="G131" s="53">
        <v>4.0</v>
      </c>
      <c r="H131" s="51" t="s">
        <v>792</v>
      </c>
      <c r="I131" s="53">
        <v>45638.0</v>
      </c>
      <c r="J131" s="53">
        <v>21.94</v>
      </c>
      <c r="K131" s="51" t="s">
        <v>793</v>
      </c>
      <c r="L131" s="51" t="s">
        <v>836</v>
      </c>
      <c r="M131" s="51" t="s">
        <v>561</v>
      </c>
      <c r="N131" s="51" t="s">
        <v>544</v>
      </c>
    </row>
    <row r="132">
      <c r="A132" s="51" t="s">
        <v>837</v>
      </c>
      <c r="B132" s="51" t="s">
        <v>838</v>
      </c>
      <c r="C132" s="51">
        <v>4.0</v>
      </c>
      <c r="D132" s="53">
        <v>136.0</v>
      </c>
      <c r="E132" s="53">
        <v>175.0</v>
      </c>
      <c r="F132" s="53">
        <v>4.0</v>
      </c>
      <c r="G132" s="53">
        <v>2.0</v>
      </c>
      <c r="H132" s="51" t="s">
        <v>792</v>
      </c>
      <c r="I132" s="53">
        <v>65782.0</v>
      </c>
      <c r="J132" s="53">
        <v>31.63</v>
      </c>
      <c r="K132" s="51" t="s">
        <v>793</v>
      </c>
      <c r="L132" s="51" t="s">
        <v>793</v>
      </c>
      <c r="M132" s="51" t="s">
        <v>561</v>
      </c>
      <c r="N132" s="51" t="s">
        <v>138</v>
      </c>
    </row>
    <row r="133">
      <c r="A133" s="51" t="s">
        <v>839</v>
      </c>
      <c r="B133" s="51" t="s">
        <v>840</v>
      </c>
      <c r="C133" s="51">
        <v>4.0</v>
      </c>
      <c r="D133" s="53">
        <v>231.0</v>
      </c>
      <c r="E133" s="53">
        <v>246.0</v>
      </c>
      <c r="F133" s="53">
        <v>2.0</v>
      </c>
      <c r="G133" s="53">
        <v>3.0</v>
      </c>
      <c r="H133" s="51" t="s">
        <v>792</v>
      </c>
      <c r="I133" s="53">
        <v>57567.0</v>
      </c>
      <c r="J133" s="53">
        <v>27.68</v>
      </c>
      <c r="K133" s="51" t="s">
        <v>793</v>
      </c>
      <c r="L133" s="51" t="s">
        <v>793</v>
      </c>
      <c r="M133" s="51" t="s">
        <v>561</v>
      </c>
      <c r="N133" s="51" t="s">
        <v>544</v>
      </c>
    </row>
    <row r="134">
      <c r="A134" s="51" t="s">
        <v>841</v>
      </c>
      <c r="B134" s="51" t="s">
        <v>842</v>
      </c>
      <c r="C134" s="51">
        <v>4.0</v>
      </c>
      <c r="D134" s="53">
        <v>254.0</v>
      </c>
      <c r="E134" s="53">
        <v>269.0</v>
      </c>
      <c r="F134" s="53">
        <v>2.0</v>
      </c>
      <c r="G134" s="53">
        <v>5.0</v>
      </c>
      <c r="H134" s="51" t="s">
        <v>792</v>
      </c>
      <c r="I134" s="53">
        <v>62403.0</v>
      </c>
      <c r="J134" s="53">
        <v>30.01</v>
      </c>
      <c r="K134" s="51" t="s">
        <v>793</v>
      </c>
      <c r="L134" s="51" t="s">
        <v>793</v>
      </c>
      <c r="M134" s="51" t="s">
        <v>561</v>
      </c>
      <c r="N134" s="51" t="s">
        <v>544</v>
      </c>
    </row>
    <row r="135">
      <c r="A135" s="51" t="s">
        <v>843</v>
      </c>
      <c r="B135" s="51" t="s">
        <v>845</v>
      </c>
      <c r="C135" s="51">
        <v>4.0</v>
      </c>
      <c r="D135" s="53">
        <v>85.0</v>
      </c>
      <c r="E135" s="53">
        <v>109.0</v>
      </c>
      <c r="F135" s="53">
        <v>2.0</v>
      </c>
      <c r="G135" s="53">
        <v>2.0</v>
      </c>
      <c r="H135" s="51" t="s">
        <v>792</v>
      </c>
      <c r="I135" s="53">
        <v>51887.0</v>
      </c>
      <c r="J135" s="53">
        <v>24.95</v>
      </c>
      <c r="K135" s="51" t="s">
        <v>793</v>
      </c>
      <c r="L135" s="51" t="s">
        <v>836</v>
      </c>
      <c r="M135" s="51" t="s">
        <v>561</v>
      </c>
      <c r="N135" s="51" t="s">
        <v>544</v>
      </c>
    </row>
    <row r="136">
      <c r="A136" s="51" t="s">
        <v>846</v>
      </c>
      <c r="B136" s="51" t="s">
        <v>847</v>
      </c>
      <c r="C136" s="51">
        <v>4.0</v>
      </c>
      <c r="D136" s="53">
        <v>100.0</v>
      </c>
      <c r="E136" s="53">
        <v>108.0</v>
      </c>
      <c r="F136" s="53">
        <v>1.0</v>
      </c>
      <c r="G136" s="53">
        <v>1.0</v>
      </c>
      <c r="H136" s="51" t="s">
        <v>792</v>
      </c>
      <c r="I136" s="53">
        <v>59924.0</v>
      </c>
      <c r="J136" s="53">
        <v>28.81</v>
      </c>
      <c r="K136" s="51" t="s">
        <v>793</v>
      </c>
      <c r="L136" s="51" t="s">
        <v>793</v>
      </c>
      <c r="M136" s="51" t="s">
        <v>561</v>
      </c>
      <c r="N136" s="51" t="s">
        <v>544</v>
      </c>
    </row>
    <row r="137">
      <c r="A137" s="51" t="s">
        <v>849</v>
      </c>
      <c r="B137" s="51" t="s">
        <v>850</v>
      </c>
      <c r="C137" s="51">
        <v>4.0</v>
      </c>
      <c r="D137" s="53">
        <v>75.0</v>
      </c>
      <c r="E137" s="53">
        <v>86.0</v>
      </c>
      <c r="F137" s="53">
        <v>1.0</v>
      </c>
      <c r="G137" s="53">
        <v>1.0</v>
      </c>
      <c r="H137" s="51" t="s">
        <v>792</v>
      </c>
      <c r="I137" s="53">
        <v>85065.0</v>
      </c>
      <c r="J137" s="53">
        <v>40.89</v>
      </c>
      <c r="K137" s="51" t="s">
        <v>793</v>
      </c>
      <c r="L137" s="51" t="s">
        <v>793</v>
      </c>
      <c r="M137" s="51" t="s">
        <v>561</v>
      </c>
      <c r="N137" s="51" t="s">
        <v>138</v>
      </c>
    </row>
    <row r="138">
      <c r="A138" s="51" t="s">
        <v>851</v>
      </c>
      <c r="B138" s="51" t="s">
        <v>852</v>
      </c>
      <c r="C138" s="51">
        <v>4.0</v>
      </c>
      <c r="D138" s="53">
        <v>50.0</v>
      </c>
      <c r="E138" s="53">
        <v>61.0</v>
      </c>
      <c r="F138" s="53">
        <v>1.0</v>
      </c>
      <c r="G138" s="53">
        <v>1.0</v>
      </c>
      <c r="H138" s="51" t="s">
        <v>792</v>
      </c>
      <c r="I138" s="53">
        <v>76860.0</v>
      </c>
      <c r="J138" s="53">
        <v>36.95</v>
      </c>
      <c r="K138" s="51" t="s">
        <v>853</v>
      </c>
      <c r="L138" s="51" t="s">
        <v>793</v>
      </c>
      <c r="M138" s="51" t="s">
        <v>561</v>
      </c>
      <c r="N138" s="51" t="s">
        <v>138</v>
      </c>
    </row>
    <row r="139">
      <c r="A139" s="51" t="s">
        <v>854</v>
      </c>
      <c r="B139" s="51" t="s">
        <v>856</v>
      </c>
      <c r="C139" s="51">
        <v>4.0</v>
      </c>
      <c r="D139" s="53">
        <v>87.0</v>
      </c>
      <c r="E139" s="53">
        <v>99.0</v>
      </c>
      <c r="F139" s="53">
        <v>1.0</v>
      </c>
      <c r="G139" s="53">
        <v>2.0</v>
      </c>
      <c r="H139" s="51" t="s">
        <v>792</v>
      </c>
      <c r="I139" s="53">
        <v>54917.0</v>
      </c>
      <c r="J139" s="53">
        <v>26.4</v>
      </c>
      <c r="K139" s="51" t="s">
        <v>793</v>
      </c>
      <c r="L139" s="51" t="s">
        <v>857</v>
      </c>
      <c r="M139" s="51" t="s">
        <v>561</v>
      </c>
      <c r="N139" s="51" t="s">
        <v>544</v>
      </c>
    </row>
    <row r="140">
      <c r="A140" s="51" t="s">
        <v>858</v>
      </c>
      <c r="B140" s="51" t="s">
        <v>859</v>
      </c>
      <c r="C140" s="51">
        <v>4.0</v>
      </c>
      <c r="D140" s="53">
        <v>435.0</v>
      </c>
      <c r="E140" s="53">
        <v>414.0</v>
      </c>
      <c r="F140" s="53">
        <v>0.0</v>
      </c>
      <c r="G140" s="53">
        <v>6.0</v>
      </c>
      <c r="H140" s="51" t="s">
        <v>792</v>
      </c>
      <c r="I140" s="53">
        <v>55928.0</v>
      </c>
      <c r="J140" s="53">
        <v>26.89</v>
      </c>
      <c r="K140" s="51" t="s">
        <v>793</v>
      </c>
      <c r="L140" s="51" t="s">
        <v>793</v>
      </c>
      <c r="M140" s="51" t="s">
        <v>561</v>
      </c>
      <c r="N140" s="51" t="s">
        <v>544</v>
      </c>
    </row>
    <row r="141">
      <c r="A141" s="51" t="s">
        <v>860</v>
      </c>
      <c r="B141" s="51" t="s">
        <v>862</v>
      </c>
      <c r="C141" s="51">
        <v>4.0</v>
      </c>
      <c r="D141" s="53">
        <v>381.0</v>
      </c>
      <c r="E141" s="53">
        <v>380.0</v>
      </c>
      <c r="F141" s="53">
        <v>0.0</v>
      </c>
      <c r="G141" s="53">
        <v>8.0</v>
      </c>
      <c r="H141" s="51" t="s">
        <v>792</v>
      </c>
      <c r="I141" s="53">
        <v>59499.0</v>
      </c>
      <c r="J141" s="53">
        <v>28.6</v>
      </c>
      <c r="K141" s="51" t="s">
        <v>793</v>
      </c>
      <c r="L141" s="51" t="s">
        <v>793</v>
      </c>
      <c r="M141" s="51" t="s">
        <v>561</v>
      </c>
      <c r="N141" s="51" t="s">
        <v>544</v>
      </c>
    </row>
    <row r="142">
      <c r="A142" s="51" t="s">
        <v>863</v>
      </c>
      <c r="B142" s="51" t="s">
        <v>865</v>
      </c>
      <c r="C142" s="51">
        <v>4.0</v>
      </c>
      <c r="D142" s="53">
        <v>475.0</v>
      </c>
      <c r="E142" s="53">
        <v>462.0</v>
      </c>
      <c r="F142" s="53">
        <v>0.0</v>
      </c>
      <c r="G142" s="53">
        <v>10.0</v>
      </c>
      <c r="H142" s="51" t="s">
        <v>792</v>
      </c>
      <c r="I142" s="53">
        <v>63344.0</v>
      </c>
      <c r="J142" s="53">
        <v>30.45</v>
      </c>
      <c r="K142" s="51" t="s">
        <v>793</v>
      </c>
      <c r="L142" s="51" t="s">
        <v>793</v>
      </c>
      <c r="M142" s="51" t="s">
        <v>561</v>
      </c>
      <c r="N142" s="51" t="s">
        <v>544</v>
      </c>
    </row>
    <row r="143">
      <c r="A143" s="51" t="s">
        <v>867</v>
      </c>
      <c r="B143" s="51" t="s">
        <v>868</v>
      </c>
      <c r="C143" s="51">
        <v>4.0</v>
      </c>
      <c r="D143" s="53">
        <v>276.0</v>
      </c>
      <c r="E143" s="53">
        <v>270.0</v>
      </c>
      <c r="F143" s="53">
        <v>0.0</v>
      </c>
      <c r="G143" s="53">
        <v>6.0</v>
      </c>
      <c r="H143" s="51" t="s">
        <v>792</v>
      </c>
      <c r="I143" s="53">
        <v>55594.0</v>
      </c>
      <c r="J143" s="53">
        <v>26.73</v>
      </c>
      <c r="K143" s="51" t="s">
        <v>793</v>
      </c>
      <c r="L143" s="51" t="s">
        <v>793</v>
      </c>
      <c r="M143" s="51" t="s">
        <v>561</v>
      </c>
      <c r="N143" s="51" t="s">
        <v>544</v>
      </c>
    </row>
    <row r="144">
      <c r="A144" s="51" t="s">
        <v>869</v>
      </c>
      <c r="B144" s="51" t="s">
        <v>870</v>
      </c>
      <c r="C144" s="51">
        <v>4.0</v>
      </c>
      <c r="D144" s="53">
        <v>86.0</v>
      </c>
      <c r="E144" s="53">
        <v>81.0</v>
      </c>
      <c r="F144" s="53">
        <v>0.0</v>
      </c>
      <c r="G144" s="53">
        <v>2.0</v>
      </c>
      <c r="H144" s="51" t="s">
        <v>792</v>
      </c>
      <c r="I144" s="53">
        <v>62969.0</v>
      </c>
      <c r="J144" s="53">
        <v>30.27</v>
      </c>
      <c r="K144" s="51" t="s">
        <v>793</v>
      </c>
      <c r="L144" s="51" t="s">
        <v>793</v>
      </c>
      <c r="M144" s="51" t="s">
        <v>561</v>
      </c>
      <c r="N144" s="51" t="s">
        <v>544</v>
      </c>
    </row>
    <row r="145">
      <c r="A145" s="54" t="s">
        <v>872</v>
      </c>
      <c r="B145" s="51" t="s">
        <v>873</v>
      </c>
      <c r="C145" s="51">
        <v>4.0</v>
      </c>
      <c r="D145" s="53">
        <v>688.0</v>
      </c>
      <c r="E145" s="53">
        <v>728.0</v>
      </c>
      <c r="F145" s="53">
        <v>4.0</v>
      </c>
      <c r="G145" s="53">
        <v>15.0</v>
      </c>
      <c r="H145" s="51" t="s">
        <v>875</v>
      </c>
      <c r="I145" s="55">
        <v>200000.0</v>
      </c>
      <c r="J145" s="53">
        <v>90.0</v>
      </c>
      <c r="K145" s="51" t="s">
        <v>876</v>
      </c>
      <c r="L145" s="51" t="s">
        <v>793</v>
      </c>
      <c r="M145" s="51" t="s">
        <v>568</v>
      </c>
      <c r="N145" s="51" t="s">
        <v>138</v>
      </c>
    </row>
    <row r="146">
      <c r="A146" s="54" t="s">
        <v>877</v>
      </c>
      <c r="B146" s="51" t="s">
        <v>878</v>
      </c>
      <c r="C146" s="51">
        <v>4.0</v>
      </c>
      <c r="D146" s="52">
        <v>10957.0</v>
      </c>
      <c r="E146" s="52">
        <v>12250.0</v>
      </c>
      <c r="F146" s="53">
        <v>129.0</v>
      </c>
      <c r="G146" s="53">
        <v>205.0</v>
      </c>
      <c r="H146" s="51" t="s">
        <v>875</v>
      </c>
      <c r="I146" s="55">
        <v>100000.0</v>
      </c>
      <c r="J146" s="53">
        <v>58.24</v>
      </c>
      <c r="K146" s="51" t="s">
        <v>853</v>
      </c>
      <c r="L146" s="51" t="s">
        <v>793</v>
      </c>
      <c r="M146" s="51" t="s">
        <v>568</v>
      </c>
      <c r="N146" s="51" t="s">
        <v>138</v>
      </c>
    </row>
    <row r="147">
      <c r="A147" s="54">
        <v>40848.0</v>
      </c>
      <c r="B147" s="51" t="s">
        <v>879</v>
      </c>
      <c r="C147" s="51">
        <v>4.0</v>
      </c>
      <c r="D147" s="53">
        <v>154.0</v>
      </c>
      <c r="E147" s="53">
        <v>153.0</v>
      </c>
      <c r="F147" s="53">
        <v>0.0</v>
      </c>
      <c r="G147" s="53">
        <v>5.0</v>
      </c>
      <c r="H147" s="51" t="s">
        <v>875</v>
      </c>
      <c r="I147" s="55">
        <v>100000.0</v>
      </c>
      <c r="J147" s="53">
        <v>59.25</v>
      </c>
      <c r="K147" s="51" t="s">
        <v>853</v>
      </c>
      <c r="L147" s="51" t="s">
        <v>793</v>
      </c>
      <c r="M147" s="51" t="s">
        <v>568</v>
      </c>
      <c r="N147" s="51" t="s">
        <v>138</v>
      </c>
    </row>
    <row r="148">
      <c r="A148" s="54">
        <v>44501.0</v>
      </c>
      <c r="B148" s="51" t="s">
        <v>881</v>
      </c>
      <c r="C148" s="51">
        <v>4.0</v>
      </c>
      <c r="D148" s="52">
        <v>1726.0</v>
      </c>
      <c r="E148" s="52">
        <v>1932.0</v>
      </c>
      <c r="F148" s="53">
        <v>21.0</v>
      </c>
      <c r="G148" s="53">
        <v>37.0</v>
      </c>
      <c r="H148" s="51" t="s">
        <v>875</v>
      </c>
      <c r="I148" s="55">
        <v>100000.0</v>
      </c>
      <c r="J148" s="53">
        <v>59.18</v>
      </c>
      <c r="K148" s="51" t="s">
        <v>876</v>
      </c>
      <c r="L148" s="51" t="s">
        <v>793</v>
      </c>
      <c r="M148" s="51" t="s">
        <v>568</v>
      </c>
      <c r="N148" s="51" t="s">
        <v>138</v>
      </c>
    </row>
    <row r="149">
      <c r="A149" s="54">
        <v>44866.0</v>
      </c>
      <c r="B149" s="51" t="s">
        <v>883</v>
      </c>
      <c r="C149" s="51">
        <v>4.0</v>
      </c>
      <c r="D149" s="52">
        <v>2567.0</v>
      </c>
      <c r="E149" s="52">
        <v>2741.0</v>
      </c>
      <c r="F149" s="53">
        <v>17.0</v>
      </c>
      <c r="G149" s="53">
        <v>55.0</v>
      </c>
      <c r="H149" s="51" t="s">
        <v>875</v>
      </c>
      <c r="I149" s="55">
        <v>100000.0</v>
      </c>
      <c r="J149" s="53">
        <v>56.73</v>
      </c>
      <c r="K149" s="51" t="s">
        <v>853</v>
      </c>
      <c r="L149" s="51" t="s">
        <v>793</v>
      </c>
      <c r="M149" s="51" t="s">
        <v>568</v>
      </c>
      <c r="N149" s="51" t="s">
        <v>138</v>
      </c>
    </row>
    <row r="150">
      <c r="A150" s="54">
        <v>48153.0</v>
      </c>
      <c r="B150" s="51" t="s">
        <v>885</v>
      </c>
      <c r="C150" s="51">
        <v>4.0</v>
      </c>
      <c r="D150" s="53">
        <v>384.0</v>
      </c>
      <c r="E150" s="53">
        <v>457.0</v>
      </c>
      <c r="F150" s="53">
        <v>7.0</v>
      </c>
      <c r="G150" s="53">
        <v>8.0</v>
      </c>
      <c r="H150" s="51" t="s">
        <v>875</v>
      </c>
      <c r="I150" s="53">
        <v>95505.0</v>
      </c>
      <c r="J150" s="53">
        <v>45.91</v>
      </c>
      <c r="K150" s="51" t="s">
        <v>876</v>
      </c>
      <c r="L150" s="51" t="s">
        <v>793</v>
      </c>
      <c r="M150" s="51" t="s">
        <v>568</v>
      </c>
      <c r="N150" s="51" t="s">
        <v>138</v>
      </c>
    </row>
    <row r="151">
      <c r="A151" s="54">
        <v>406090.0</v>
      </c>
      <c r="B151" s="51" t="s">
        <v>887</v>
      </c>
      <c r="C151" s="51">
        <v>4.0</v>
      </c>
      <c r="D151" s="52">
        <v>1691.0</v>
      </c>
      <c r="E151" s="52">
        <v>1884.0</v>
      </c>
      <c r="F151" s="53">
        <v>19.0</v>
      </c>
      <c r="G151" s="53">
        <v>28.0</v>
      </c>
      <c r="H151" s="51" t="s">
        <v>875</v>
      </c>
      <c r="I151" s="53">
        <v>92573.0</v>
      </c>
      <c r="J151" s="53">
        <v>44.5</v>
      </c>
      <c r="K151" s="51" t="s">
        <v>853</v>
      </c>
      <c r="L151" s="51" t="s">
        <v>793</v>
      </c>
      <c r="M151" s="51" t="s">
        <v>568</v>
      </c>
      <c r="N151" s="51" t="s">
        <v>138</v>
      </c>
    </row>
    <row r="152">
      <c r="A152" s="54">
        <v>409743.0</v>
      </c>
      <c r="B152" s="51" t="s">
        <v>889</v>
      </c>
      <c r="C152" s="51">
        <v>4.0</v>
      </c>
      <c r="D152" s="52">
        <v>3277.0</v>
      </c>
      <c r="E152" s="52">
        <v>3949.0</v>
      </c>
      <c r="F152" s="53">
        <v>67.0</v>
      </c>
      <c r="G152" s="53">
        <v>46.0</v>
      </c>
      <c r="H152" s="51" t="s">
        <v>875</v>
      </c>
      <c r="I152" s="55">
        <v>100000.0</v>
      </c>
      <c r="J152" s="53">
        <v>59.34</v>
      </c>
      <c r="K152" s="51" t="s">
        <v>876</v>
      </c>
      <c r="L152" s="51" t="s">
        <v>793</v>
      </c>
      <c r="M152" s="51" t="s">
        <v>568</v>
      </c>
      <c r="N152" s="51" t="s">
        <v>138</v>
      </c>
    </row>
    <row r="153">
      <c r="A153" s="54">
        <v>413395.0</v>
      </c>
      <c r="B153" s="51" t="s">
        <v>890</v>
      </c>
      <c r="C153" s="51">
        <v>4.0</v>
      </c>
      <c r="D153" s="52">
        <v>5080.0</v>
      </c>
      <c r="E153" s="52">
        <v>5525.0</v>
      </c>
      <c r="F153" s="53">
        <v>44.0</v>
      </c>
      <c r="G153" s="53">
        <v>95.0</v>
      </c>
      <c r="H153" s="51" t="s">
        <v>875</v>
      </c>
      <c r="I153" s="55">
        <v>100000.0</v>
      </c>
      <c r="J153" s="53">
        <v>57.99</v>
      </c>
      <c r="K153" s="51" t="s">
        <v>876</v>
      </c>
      <c r="L153" s="51" t="s">
        <v>793</v>
      </c>
      <c r="M153" s="51" t="s">
        <v>568</v>
      </c>
      <c r="N153" s="51" t="s">
        <v>138</v>
      </c>
    </row>
    <row r="154">
      <c r="A154" s="54">
        <v>420700.0</v>
      </c>
      <c r="B154" s="51" t="s">
        <v>891</v>
      </c>
      <c r="C154" s="51">
        <v>4.0</v>
      </c>
      <c r="D154" s="52">
        <v>1184.0</v>
      </c>
      <c r="E154" s="52">
        <v>1149.0</v>
      </c>
      <c r="F154" s="53">
        <v>0.0</v>
      </c>
      <c r="G154" s="53">
        <v>22.0</v>
      </c>
      <c r="H154" s="51" t="s">
        <v>875</v>
      </c>
      <c r="I154" s="55">
        <v>100000.0</v>
      </c>
      <c r="J154" s="53">
        <v>49.63</v>
      </c>
      <c r="K154" s="51" t="s">
        <v>876</v>
      </c>
      <c r="L154" s="51" t="s">
        <v>793</v>
      </c>
      <c r="M154" s="51" t="s">
        <v>568</v>
      </c>
      <c r="N154" s="51" t="s">
        <v>138</v>
      </c>
    </row>
    <row r="155">
      <c r="A155" s="54">
        <v>424353.0</v>
      </c>
      <c r="B155" s="51" t="s">
        <v>892</v>
      </c>
      <c r="C155" s="51">
        <v>4.0</v>
      </c>
      <c r="D155" s="53">
        <v>608.0</v>
      </c>
      <c r="E155" s="53">
        <v>613.0</v>
      </c>
      <c r="F155" s="53">
        <v>0.0</v>
      </c>
      <c r="G155" s="53">
        <v>13.0</v>
      </c>
      <c r="H155" s="51" t="s">
        <v>875</v>
      </c>
      <c r="I155" s="53">
        <v>99626.0</v>
      </c>
      <c r="J155" s="53">
        <v>47.9</v>
      </c>
      <c r="K155" s="51" t="s">
        <v>876</v>
      </c>
      <c r="L155" s="51" t="s">
        <v>793</v>
      </c>
      <c r="M155" s="51" t="s">
        <v>568</v>
      </c>
      <c r="N155" s="51" t="s">
        <v>138</v>
      </c>
    </row>
    <row r="156">
      <c r="A156" s="54">
        <v>442614.0</v>
      </c>
      <c r="B156" s="51" t="s">
        <v>893</v>
      </c>
      <c r="C156" s="51">
        <v>4.0</v>
      </c>
      <c r="D156" s="53">
        <v>144.0</v>
      </c>
      <c r="E156" s="53">
        <v>138.0</v>
      </c>
      <c r="F156" s="53">
        <v>0.0</v>
      </c>
      <c r="G156" s="53">
        <v>4.0</v>
      </c>
      <c r="H156" s="51" t="s">
        <v>875</v>
      </c>
      <c r="I156" s="55">
        <v>100000.0</v>
      </c>
      <c r="J156" s="53">
        <v>53.16</v>
      </c>
      <c r="K156" s="51" t="s">
        <v>876</v>
      </c>
      <c r="L156" s="51" t="s">
        <v>793</v>
      </c>
      <c r="M156" s="51" t="s">
        <v>568</v>
      </c>
      <c r="N156" s="51" t="s">
        <v>138</v>
      </c>
    </row>
    <row r="157">
      <c r="A157" s="54">
        <v>446267.0</v>
      </c>
      <c r="B157" s="51" t="s">
        <v>894</v>
      </c>
      <c r="C157" s="51">
        <v>4.0</v>
      </c>
      <c r="D157" s="53">
        <v>825.0</v>
      </c>
      <c r="E157" s="53">
        <v>888.0</v>
      </c>
      <c r="F157" s="53">
        <v>6.0</v>
      </c>
      <c r="G157" s="53">
        <v>22.0</v>
      </c>
      <c r="H157" s="51" t="s">
        <v>875</v>
      </c>
      <c r="I157" s="55">
        <v>100000.0</v>
      </c>
      <c r="J157" s="53">
        <v>53.98</v>
      </c>
      <c r="K157" s="51" t="s">
        <v>876</v>
      </c>
      <c r="L157" s="51" t="s">
        <v>793</v>
      </c>
      <c r="M157" s="51" t="s">
        <v>568</v>
      </c>
      <c r="N157" s="51" t="s">
        <v>138</v>
      </c>
    </row>
    <row r="158">
      <c r="A158" s="54">
        <v>449919.0</v>
      </c>
      <c r="B158" s="51" t="s">
        <v>895</v>
      </c>
      <c r="C158" s="51">
        <v>4.0</v>
      </c>
      <c r="D158" s="53">
        <v>292.0</v>
      </c>
      <c r="E158" s="53">
        <v>309.0</v>
      </c>
      <c r="F158" s="53">
        <v>2.0</v>
      </c>
      <c r="G158" s="53">
        <v>8.0</v>
      </c>
      <c r="H158" s="51" t="s">
        <v>875</v>
      </c>
      <c r="I158" s="55">
        <v>100000.0</v>
      </c>
      <c r="J158" s="53">
        <v>50.23</v>
      </c>
      <c r="K158" s="51" t="s">
        <v>876</v>
      </c>
      <c r="L158" s="51" t="s">
        <v>793</v>
      </c>
      <c r="M158" s="51" t="s">
        <v>568</v>
      </c>
      <c r="N158" s="51" t="s">
        <v>138</v>
      </c>
    </row>
    <row r="159">
      <c r="A159" s="54">
        <v>2601198.0</v>
      </c>
      <c r="B159" s="51" t="s">
        <v>896</v>
      </c>
      <c r="C159" s="51">
        <v>4.0</v>
      </c>
      <c r="D159" s="52">
        <v>1834.0</v>
      </c>
      <c r="E159" s="52">
        <v>2095.0</v>
      </c>
      <c r="F159" s="53">
        <v>26.0</v>
      </c>
      <c r="G159" s="53">
        <v>29.0</v>
      </c>
      <c r="H159" s="51" t="s">
        <v>875</v>
      </c>
      <c r="I159" s="55">
        <v>100000.0</v>
      </c>
      <c r="J159" s="53">
        <v>49.16</v>
      </c>
      <c r="K159" s="51" t="s">
        <v>793</v>
      </c>
      <c r="L159" s="51" t="s">
        <v>836</v>
      </c>
      <c r="M159" s="51" t="s">
        <v>568</v>
      </c>
      <c r="N159" s="51" t="s">
        <v>138</v>
      </c>
    </row>
    <row r="160">
      <c r="A160" s="54">
        <v>2604850.0</v>
      </c>
      <c r="B160" s="51" t="s">
        <v>897</v>
      </c>
      <c r="C160" s="51">
        <v>4.0</v>
      </c>
      <c r="D160" s="53">
        <v>324.0</v>
      </c>
      <c r="E160" s="53">
        <v>354.0</v>
      </c>
      <c r="F160" s="53">
        <v>3.0</v>
      </c>
      <c r="G160" s="53">
        <v>9.0</v>
      </c>
      <c r="H160" s="51" t="s">
        <v>875</v>
      </c>
      <c r="I160" s="53">
        <v>45047.0</v>
      </c>
      <c r="J160" s="53">
        <v>21.66</v>
      </c>
      <c r="K160" s="51" t="s">
        <v>853</v>
      </c>
      <c r="L160" s="51" t="s">
        <v>793</v>
      </c>
      <c r="M160" s="51" t="s">
        <v>568</v>
      </c>
      <c r="N160" s="51" t="s">
        <v>544</v>
      </c>
    </row>
    <row r="161">
      <c r="A161" s="54">
        <v>2607772.0</v>
      </c>
      <c r="B161" s="51" t="s">
        <v>898</v>
      </c>
      <c r="C161" s="51">
        <v>4.0</v>
      </c>
      <c r="D161" s="53">
        <v>65.0</v>
      </c>
      <c r="E161" s="53">
        <v>69.0</v>
      </c>
      <c r="F161" s="53">
        <v>0.0</v>
      </c>
      <c r="G161" s="53">
        <v>2.0</v>
      </c>
      <c r="H161" s="51" t="s">
        <v>875</v>
      </c>
      <c r="I161" s="53">
        <v>90961.0</v>
      </c>
      <c r="J161" s="53">
        <v>43.73</v>
      </c>
      <c r="K161" s="51" t="s">
        <v>853</v>
      </c>
      <c r="L161" s="51" t="s">
        <v>793</v>
      </c>
      <c r="M161" s="51" t="s">
        <v>568</v>
      </c>
      <c r="N161" s="51" t="s">
        <v>138</v>
      </c>
    </row>
    <row r="162">
      <c r="A162" s="54">
        <v>2608503.0</v>
      </c>
      <c r="B162" s="51" t="s">
        <v>899</v>
      </c>
      <c r="C162" s="51">
        <v>4.0</v>
      </c>
      <c r="D162" s="52">
        <v>1517.0</v>
      </c>
      <c r="E162" s="52">
        <v>1655.0</v>
      </c>
      <c r="F162" s="53">
        <v>14.0</v>
      </c>
      <c r="G162" s="53">
        <v>37.0</v>
      </c>
      <c r="H162" s="51" t="s">
        <v>875</v>
      </c>
      <c r="I162" s="55">
        <v>100000.0</v>
      </c>
      <c r="J162" s="53">
        <v>59.48</v>
      </c>
      <c r="K162" s="51" t="s">
        <v>876</v>
      </c>
      <c r="L162" s="51" t="s">
        <v>793</v>
      </c>
      <c r="M162" s="51" t="s">
        <v>568</v>
      </c>
      <c r="N162" s="51" t="s">
        <v>138</v>
      </c>
    </row>
    <row r="163">
      <c r="A163" s="54">
        <v>2634069.0</v>
      </c>
      <c r="B163" s="51" t="s">
        <v>900</v>
      </c>
      <c r="C163" s="51">
        <v>4.0</v>
      </c>
      <c r="D163" s="52">
        <v>1676.0</v>
      </c>
      <c r="E163" s="52">
        <v>2010.0</v>
      </c>
      <c r="F163" s="53">
        <v>33.0</v>
      </c>
      <c r="G163" s="53">
        <v>41.0</v>
      </c>
      <c r="H163" s="51" t="s">
        <v>875</v>
      </c>
      <c r="I163" s="53">
        <v>98135.0</v>
      </c>
      <c r="J163" s="53">
        <v>47.18</v>
      </c>
      <c r="K163" s="51" t="s">
        <v>793</v>
      </c>
      <c r="L163" s="51" t="s">
        <v>793</v>
      </c>
      <c r="M163" s="51" t="s">
        <v>568</v>
      </c>
      <c r="N163" s="51" t="s">
        <v>138</v>
      </c>
    </row>
    <row r="164">
      <c r="A164" s="54">
        <v>2637722.0</v>
      </c>
      <c r="B164" s="51" t="s">
        <v>901</v>
      </c>
      <c r="C164" s="51">
        <v>4.0</v>
      </c>
      <c r="D164" s="53">
        <v>228.0</v>
      </c>
      <c r="E164" s="53">
        <v>274.0</v>
      </c>
      <c r="F164" s="53">
        <v>5.0</v>
      </c>
      <c r="G164" s="53">
        <v>5.0</v>
      </c>
      <c r="H164" s="51" t="s">
        <v>875</v>
      </c>
      <c r="I164" s="55">
        <v>100000.0</v>
      </c>
      <c r="J164" s="53">
        <v>65.04</v>
      </c>
      <c r="K164" s="51" t="s">
        <v>876</v>
      </c>
      <c r="L164" s="51" t="s">
        <v>793</v>
      </c>
      <c r="M164" s="51" t="s">
        <v>568</v>
      </c>
      <c r="N164" s="51" t="s">
        <v>138</v>
      </c>
    </row>
    <row r="165">
      <c r="A165" s="54">
        <v>2648679.0</v>
      </c>
      <c r="B165" s="51" t="s">
        <v>902</v>
      </c>
      <c r="C165" s="51">
        <v>4.0</v>
      </c>
      <c r="D165" s="52">
        <v>1139.0</v>
      </c>
      <c r="E165" s="52">
        <v>1326.0</v>
      </c>
      <c r="F165" s="53">
        <v>19.0</v>
      </c>
      <c r="G165" s="53">
        <v>24.0</v>
      </c>
      <c r="H165" s="51" t="s">
        <v>875</v>
      </c>
      <c r="I165" s="53">
        <v>62196.0</v>
      </c>
      <c r="J165" s="53">
        <v>29.9</v>
      </c>
      <c r="K165" s="51" t="s">
        <v>876</v>
      </c>
      <c r="L165" s="51" t="s">
        <v>793</v>
      </c>
      <c r="M165" s="51" t="s">
        <v>568</v>
      </c>
      <c r="N165" s="51" t="s">
        <v>544</v>
      </c>
    </row>
    <row r="166">
      <c r="A166" s="54">
        <v>2652332.0</v>
      </c>
      <c r="B166" s="51" t="s">
        <v>903</v>
      </c>
      <c r="C166" s="51">
        <v>4.0</v>
      </c>
      <c r="D166" s="53">
        <v>57.0</v>
      </c>
      <c r="E166" s="53">
        <v>61.0</v>
      </c>
      <c r="F166" s="53">
        <v>0.0</v>
      </c>
      <c r="G166" s="53">
        <v>1.0</v>
      </c>
      <c r="H166" s="51" t="s">
        <v>875</v>
      </c>
      <c r="I166" s="53">
        <v>73248.0</v>
      </c>
      <c r="J166" s="53">
        <v>35.21</v>
      </c>
      <c r="K166" s="51" t="s">
        <v>876</v>
      </c>
      <c r="L166" s="51" t="s">
        <v>793</v>
      </c>
      <c r="M166" s="51" t="s">
        <v>568</v>
      </c>
      <c r="N166" s="51" t="s">
        <v>138</v>
      </c>
    </row>
    <row r="167">
      <c r="A167" s="51" t="s">
        <v>904</v>
      </c>
      <c r="B167" s="56" t="s">
        <v>905</v>
      </c>
      <c r="C167" s="51">
        <v>4.0</v>
      </c>
      <c r="D167" s="53">
        <v>52.0</v>
      </c>
      <c r="E167" s="53">
        <v>60.0</v>
      </c>
      <c r="F167" s="53">
        <v>1.0</v>
      </c>
      <c r="G167" s="53">
        <v>1.0</v>
      </c>
      <c r="H167" s="51" t="s">
        <v>875</v>
      </c>
      <c r="I167" s="53">
        <v>69168.0</v>
      </c>
      <c r="J167" s="53">
        <v>33.26</v>
      </c>
      <c r="K167" s="51" t="s">
        <v>853</v>
      </c>
      <c r="L167" s="51" t="s">
        <v>793</v>
      </c>
      <c r="M167" s="51" t="s">
        <v>568</v>
      </c>
      <c r="N167" s="51" t="s">
        <v>138</v>
      </c>
    </row>
    <row r="168">
      <c r="A168" s="51" t="s">
        <v>906</v>
      </c>
      <c r="B168" s="51" t="s">
        <v>907</v>
      </c>
      <c r="C168" s="51">
        <v>4.0</v>
      </c>
      <c r="D168" s="52">
        <v>1663.0</v>
      </c>
      <c r="E168" s="52">
        <v>1747.0</v>
      </c>
      <c r="F168" s="53">
        <v>8.0</v>
      </c>
      <c r="G168" s="53">
        <v>31.0</v>
      </c>
      <c r="H168" s="51" t="s">
        <v>875</v>
      </c>
      <c r="I168" s="53">
        <v>73077.0</v>
      </c>
      <c r="J168" s="53">
        <v>35.13</v>
      </c>
      <c r="K168" s="51" t="s">
        <v>793</v>
      </c>
      <c r="L168" s="51" t="s">
        <v>836</v>
      </c>
      <c r="M168" s="51" t="s">
        <v>568</v>
      </c>
      <c r="N168" s="51" t="s">
        <v>138</v>
      </c>
    </row>
    <row r="169">
      <c r="A169" s="51" t="s">
        <v>908</v>
      </c>
      <c r="B169" s="51" t="s">
        <v>909</v>
      </c>
      <c r="C169" s="51">
        <v>4.0</v>
      </c>
      <c r="D169" s="53">
        <v>922.0</v>
      </c>
      <c r="E169" s="52">
        <v>1081.0</v>
      </c>
      <c r="F169" s="53">
        <v>16.0</v>
      </c>
      <c r="G169" s="53">
        <v>30.0</v>
      </c>
      <c r="H169" s="51" t="s">
        <v>875</v>
      </c>
      <c r="I169" s="53">
        <v>71243.0</v>
      </c>
      <c r="J169" s="53">
        <v>34.26</v>
      </c>
      <c r="K169" s="51" t="s">
        <v>793</v>
      </c>
      <c r="L169" s="51" t="s">
        <v>793</v>
      </c>
      <c r="M169" s="51" t="s">
        <v>568</v>
      </c>
      <c r="N169" s="51" t="s">
        <v>138</v>
      </c>
    </row>
    <row r="170">
      <c r="A170" s="51" t="s">
        <v>910</v>
      </c>
      <c r="B170" s="51" t="s">
        <v>911</v>
      </c>
      <c r="C170" s="51">
        <v>4.0</v>
      </c>
      <c r="D170" s="52">
        <v>1800.0</v>
      </c>
      <c r="E170" s="52">
        <v>1973.0</v>
      </c>
      <c r="F170" s="53">
        <v>17.0</v>
      </c>
      <c r="G170" s="53">
        <v>33.0</v>
      </c>
      <c r="H170" s="51" t="s">
        <v>875</v>
      </c>
      <c r="I170" s="53">
        <v>66609.0</v>
      </c>
      <c r="J170" s="53">
        <v>32.03</v>
      </c>
      <c r="K170" s="51" t="s">
        <v>793</v>
      </c>
      <c r="L170" s="51" t="s">
        <v>793</v>
      </c>
      <c r="M170" s="51" t="s">
        <v>568</v>
      </c>
      <c r="N170" s="51" t="s">
        <v>138</v>
      </c>
    </row>
    <row r="171">
      <c r="A171" s="51" t="s">
        <v>912</v>
      </c>
      <c r="B171" s="51" t="s">
        <v>913</v>
      </c>
      <c r="C171" s="51">
        <v>4.0</v>
      </c>
      <c r="D171" s="53">
        <v>189.0</v>
      </c>
      <c r="E171" s="53">
        <v>168.0</v>
      </c>
      <c r="F171" s="53">
        <v>0.0</v>
      </c>
      <c r="G171" s="53">
        <v>4.0</v>
      </c>
      <c r="H171" s="51" t="s">
        <v>875</v>
      </c>
      <c r="I171" s="53">
        <v>39294.0</v>
      </c>
      <c r="J171" s="53">
        <v>18.89</v>
      </c>
      <c r="K171" s="51" t="s">
        <v>793</v>
      </c>
      <c r="L171" s="51" t="s">
        <v>793</v>
      </c>
      <c r="M171" s="51" t="s">
        <v>568</v>
      </c>
      <c r="N171" s="51" t="s">
        <v>544</v>
      </c>
    </row>
    <row r="172">
      <c r="A172" s="51" t="s">
        <v>914</v>
      </c>
      <c r="B172" s="51" t="s">
        <v>915</v>
      </c>
      <c r="C172" s="51">
        <v>4.0</v>
      </c>
      <c r="D172" s="53">
        <v>310.0</v>
      </c>
      <c r="E172" s="53">
        <v>398.0</v>
      </c>
      <c r="F172" s="53">
        <v>9.0</v>
      </c>
      <c r="G172" s="53">
        <v>4.0</v>
      </c>
      <c r="H172" s="51" t="s">
        <v>875</v>
      </c>
      <c r="I172" s="53">
        <v>74578.0</v>
      </c>
      <c r="J172" s="53">
        <v>35.86</v>
      </c>
      <c r="K172" s="51" t="s">
        <v>793</v>
      </c>
      <c r="L172" s="51" t="s">
        <v>793</v>
      </c>
      <c r="M172" s="51" t="s">
        <v>568</v>
      </c>
      <c r="N172" s="51" t="s">
        <v>138</v>
      </c>
    </row>
    <row r="173">
      <c r="A173" s="51" t="s">
        <v>916</v>
      </c>
      <c r="B173" s="51" t="s">
        <v>917</v>
      </c>
      <c r="C173" s="51">
        <v>4.0</v>
      </c>
      <c r="D173" s="52">
        <v>6693.0</v>
      </c>
      <c r="E173" s="52">
        <v>7400.0</v>
      </c>
      <c r="F173" s="53">
        <v>71.0</v>
      </c>
      <c r="G173" s="53">
        <v>104.0</v>
      </c>
      <c r="H173" s="51" t="s">
        <v>875</v>
      </c>
      <c r="I173" s="53">
        <v>85631.0</v>
      </c>
      <c r="J173" s="53">
        <v>41.17</v>
      </c>
      <c r="K173" s="51" t="s">
        <v>853</v>
      </c>
      <c r="L173" s="51" t="s">
        <v>793</v>
      </c>
      <c r="M173" s="51" t="s">
        <v>568</v>
      </c>
      <c r="N173" s="51" t="s">
        <v>138</v>
      </c>
    </row>
    <row r="174">
      <c r="A174" s="51" t="s">
        <v>918</v>
      </c>
      <c r="B174" s="51" t="s">
        <v>919</v>
      </c>
      <c r="C174" s="51">
        <v>4.0</v>
      </c>
      <c r="D174" s="53">
        <v>316.0</v>
      </c>
      <c r="E174" s="53">
        <v>436.0</v>
      </c>
      <c r="F174" s="53">
        <v>12.0</v>
      </c>
      <c r="G174" s="53">
        <v>4.0</v>
      </c>
      <c r="H174" s="51" t="s">
        <v>875</v>
      </c>
      <c r="I174" s="53">
        <v>53198.0</v>
      </c>
      <c r="J174" s="53">
        <v>25.58</v>
      </c>
      <c r="K174" s="51" t="s">
        <v>793</v>
      </c>
      <c r="L174" s="51" t="s">
        <v>793</v>
      </c>
      <c r="M174" s="51" t="s">
        <v>568</v>
      </c>
      <c r="N174" s="51" t="s">
        <v>544</v>
      </c>
    </row>
    <row r="175">
      <c r="A175" s="51" t="s">
        <v>920</v>
      </c>
      <c r="B175" s="51" t="s">
        <v>921</v>
      </c>
      <c r="C175" s="51">
        <v>4.0</v>
      </c>
      <c r="D175" s="53">
        <v>402.0</v>
      </c>
      <c r="E175" s="53">
        <v>463.0</v>
      </c>
      <c r="F175" s="53">
        <v>6.0</v>
      </c>
      <c r="G175" s="53">
        <v>8.0</v>
      </c>
      <c r="H175" s="51" t="s">
        <v>875</v>
      </c>
      <c r="I175" s="53">
        <v>47667.0</v>
      </c>
      <c r="J175" s="53">
        <v>22.91</v>
      </c>
      <c r="K175" s="51" t="s">
        <v>793</v>
      </c>
      <c r="L175" s="51" t="s">
        <v>793</v>
      </c>
      <c r="M175" s="51" t="s">
        <v>568</v>
      </c>
      <c r="N175" s="51" t="s">
        <v>544</v>
      </c>
    </row>
    <row r="176">
      <c r="A176" s="51" t="s">
        <v>922</v>
      </c>
      <c r="B176" s="51" t="s">
        <v>923</v>
      </c>
      <c r="C176" s="51">
        <v>4.0</v>
      </c>
      <c r="D176" s="53">
        <v>697.0</v>
      </c>
      <c r="E176" s="53">
        <v>693.0</v>
      </c>
      <c r="F176" s="53">
        <v>0.0</v>
      </c>
      <c r="G176" s="53">
        <v>13.0</v>
      </c>
      <c r="H176" s="51" t="s">
        <v>875</v>
      </c>
      <c r="I176" s="53">
        <v>63848.0</v>
      </c>
      <c r="J176" s="53">
        <v>30.69</v>
      </c>
      <c r="K176" s="51" t="s">
        <v>793</v>
      </c>
      <c r="L176" s="51" t="s">
        <v>793</v>
      </c>
      <c r="M176" s="51" t="s">
        <v>568</v>
      </c>
      <c r="N176" s="51" t="s">
        <v>544</v>
      </c>
    </row>
    <row r="177">
      <c r="A177" s="51" t="s">
        <v>924</v>
      </c>
      <c r="B177" s="51" t="s">
        <v>925</v>
      </c>
      <c r="C177" s="51">
        <v>4.0</v>
      </c>
      <c r="D177" s="52">
        <v>1108.0</v>
      </c>
      <c r="E177" s="52">
        <v>1240.0</v>
      </c>
      <c r="F177" s="53">
        <v>13.0</v>
      </c>
      <c r="G177" s="53">
        <v>20.0</v>
      </c>
      <c r="H177" s="51" t="s">
        <v>875</v>
      </c>
      <c r="I177" s="53">
        <v>66861.0</v>
      </c>
      <c r="J177" s="53">
        <v>32.14</v>
      </c>
      <c r="K177" s="51" t="s">
        <v>853</v>
      </c>
      <c r="L177" s="51" t="s">
        <v>793</v>
      </c>
      <c r="M177" s="51" t="s">
        <v>568</v>
      </c>
      <c r="N177" s="51" t="s">
        <v>138</v>
      </c>
    </row>
    <row r="178">
      <c r="A178" s="51" t="s">
        <v>926</v>
      </c>
      <c r="B178" s="51" t="s">
        <v>927</v>
      </c>
      <c r="C178" s="51">
        <v>4.0</v>
      </c>
      <c r="D178" s="52">
        <v>2071.0</v>
      </c>
      <c r="E178" s="52">
        <v>2696.0</v>
      </c>
      <c r="F178" s="53">
        <v>62.0</v>
      </c>
      <c r="G178" s="53">
        <v>28.0</v>
      </c>
      <c r="H178" s="51" t="s">
        <v>875</v>
      </c>
      <c r="I178" s="53">
        <v>63385.0</v>
      </c>
      <c r="J178" s="53">
        <v>30.48</v>
      </c>
      <c r="K178" s="51" t="s">
        <v>793</v>
      </c>
      <c r="L178" s="51" t="s">
        <v>793</v>
      </c>
      <c r="M178" s="51" t="s">
        <v>568</v>
      </c>
      <c r="N178" s="51" t="s">
        <v>544</v>
      </c>
    </row>
    <row r="179">
      <c r="A179" s="51" t="s">
        <v>928</v>
      </c>
      <c r="B179" s="51" t="s">
        <v>929</v>
      </c>
      <c r="C179" s="51">
        <v>4.0</v>
      </c>
      <c r="D179" s="52">
        <v>5340.0</v>
      </c>
      <c r="E179" s="52">
        <v>5930.0</v>
      </c>
      <c r="F179" s="53">
        <v>59.0</v>
      </c>
      <c r="G179" s="53">
        <v>158.0</v>
      </c>
      <c r="H179" s="51" t="s">
        <v>875</v>
      </c>
      <c r="I179" s="53">
        <v>71636.0</v>
      </c>
      <c r="J179" s="53">
        <v>34.44</v>
      </c>
      <c r="K179" s="51" t="s">
        <v>793</v>
      </c>
      <c r="L179" s="51" t="s">
        <v>793</v>
      </c>
      <c r="M179" s="51" t="s">
        <v>568</v>
      </c>
      <c r="N179" s="51" t="s">
        <v>138</v>
      </c>
    </row>
    <row r="180">
      <c r="A180" s="51" t="s">
        <v>930</v>
      </c>
      <c r="B180" s="51" t="s">
        <v>931</v>
      </c>
      <c r="C180" s="51">
        <v>4.0</v>
      </c>
      <c r="D180" s="53">
        <v>245.0</v>
      </c>
      <c r="E180" s="53">
        <v>245.0</v>
      </c>
      <c r="F180" s="53">
        <v>0.0</v>
      </c>
      <c r="G180" s="53">
        <v>2.0</v>
      </c>
      <c r="H180" s="51" t="s">
        <v>875</v>
      </c>
      <c r="I180" s="53">
        <v>72825.0</v>
      </c>
      <c r="J180" s="53">
        <v>35.01</v>
      </c>
      <c r="K180" s="51" t="s">
        <v>793</v>
      </c>
      <c r="L180" s="51" t="s">
        <v>857</v>
      </c>
      <c r="M180" s="51" t="s">
        <v>568</v>
      </c>
      <c r="N180" s="51" t="s">
        <v>138</v>
      </c>
    </row>
    <row r="181">
      <c r="A181" s="51" t="s">
        <v>932</v>
      </c>
      <c r="B181" s="51" t="s">
        <v>933</v>
      </c>
      <c r="C181" s="51">
        <v>4.0</v>
      </c>
      <c r="D181" s="53">
        <v>627.0</v>
      </c>
      <c r="E181" s="53">
        <v>688.0</v>
      </c>
      <c r="F181" s="53">
        <v>6.0</v>
      </c>
      <c r="G181" s="53">
        <v>25.0</v>
      </c>
      <c r="H181" s="51" t="s">
        <v>875</v>
      </c>
      <c r="I181" s="53">
        <v>78478.0</v>
      </c>
      <c r="J181" s="53">
        <v>37.73</v>
      </c>
      <c r="K181" s="51" t="s">
        <v>793</v>
      </c>
      <c r="L181" s="51" t="s">
        <v>793</v>
      </c>
      <c r="M181" s="51" t="s">
        <v>568</v>
      </c>
      <c r="N181" s="51" t="s">
        <v>138</v>
      </c>
    </row>
    <row r="182">
      <c r="A182" s="51" t="s">
        <v>934</v>
      </c>
      <c r="B182" s="51" t="s">
        <v>935</v>
      </c>
      <c r="C182" s="51">
        <v>4.0</v>
      </c>
      <c r="D182" s="53">
        <v>267.0</v>
      </c>
      <c r="E182" s="53">
        <v>267.0</v>
      </c>
      <c r="F182" s="53">
        <v>0.0</v>
      </c>
      <c r="G182" s="53">
        <v>7.0</v>
      </c>
      <c r="H182" s="51" t="s">
        <v>875</v>
      </c>
      <c r="I182" s="53">
        <v>85359.0</v>
      </c>
      <c r="J182" s="53">
        <v>41.04</v>
      </c>
      <c r="K182" s="51" t="s">
        <v>793</v>
      </c>
      <c r="L182" s="51" t="s">
        <v>793</v>
      </c>
      <c r="M182" s="51" t="s">
        <v>568</v>
      </c>
      <c r="N182" s="51" t="s">
        <v>138</v>
      </c>
    </row>
    <row r="183">
      <c r="A183" s="51" t="s">
        <v>936</v>
      </c>
      <c r="B183" s="51" t="s">
        <v>937</v>
      </c>
      <c r="C183" s="51">
        <v>4.0</v>
      </c>
      <c r="D183" s="52">
        <v>2078.0</v>
      </c>
      <c r="E183" s="52">
        <v>2620.0</v>
      </c>
      <c r="F183" s="53">
        <v>54.0</v>
      </c>
      <c r="G183" s="53">
        <v>50.0</v>
      </c>
      <c r="H183" s="51" t="s">
        <v>875</v>
      </c>
      <c r="I183" s="53">
        <v>85450.0</v>
      </c>
      <c r="J183" s="53">
        <v>41.08</v>
      </c>
      <c r="K183" s="51" t="s">
        <v>793</v>
      </c>
      <c r="L183" s="51" t="s">
        <v>793</v>
      </c>
      <c r="M183" s="51" t="s">
        <v>568</v>
      </c>
      <c r="N183" s="51" t="s">
        <v>138</v>
      </c>
    </row>
    <row r="184">
      <c r="A184" s="51" t="s">
        <v>938</v>
      </c>
      <c r="B184" s="51" t="s">
        <v>939</v>
      </c>
      <c r="C184" s="51">
        <v>4.0</v>
      </c>
      <c r="D184" s="53">
        <v>742.0</v>
      </c>
      <c r="E184" s="52">
        <v>1772.0</v>
      </c>
      <c r="F184" s="53">
        <v>103.0</v>
      </c>
      <c r="G184" s="53">
        <v>12.0</v>
      </c>
      <c r="H184" s="51" t="s">
        <v>875</v>
      </c>
      <c r="I184" s="55">
        <v>100000.0</v>
      </c>
      <c r="J184" s="53">
        <v>48.36</v>
      </c>
      <c r="K184" s="51" t="s">
        <v>793</v>
      </c>
      <c r="L184" s="51" t="s">
        <v>793</v>
      </c>
      <c r="M184" s="51" t="s">
        <v>568</v>
      </c>
      <c r="N184" s="51" t="s">
        <v>138</v>
      </c>
    </row>
    <row r="185">
      <c r="A185" s="51" t="s">
        <v>940</v>
      </c>
      <c r="B185" s="51" t="s">
        <v>941</v>
      </c>
      <c r="C185" s="51">
        <v>4.0</v>
      </c>
      <c r="D185" s="52">
        <v>3232.0</v>
      </c>
      <c r="E185" s="52">
        <v>2806.0</v>
      </c>
      <c r="F185" s="53">
        <v>0.0</v>
      </c>
      <c r="G185" s="53">
        <v>88.0</v>
      </c>
      <c r="H185" s="51" t="s">
        <v>875</v>
      </c>
      <c r="I185" s="53">
        <v>73541.0</v>
      </c>
      <c r="J185" s="53">
        <v>35.35</v>
      </c>
      <c r="K185" s="51" t="s">
        <v>793</v>
      </c>
      <c r="L185" s="51" t="s">
        <v>836</v>
      </c>
      <c r="M185" s="51" t="s">
        <v>568</v>
      </c>
      <c r="N185" s="51" t="s">
        <v>138</v>
      </c>
    </row>
    <row r="186">
      <c r="A186" s="51" t="s">
        <v>942</v>
      </c>
      <c r="B186" s="51" t="s">
        <v>943</v>
      </c>
      <c r="C186" s="51">
        <v>4.0</v>
      </c>
      <c r="D186" s="53">
        <v>218.0</v>
      </c>
      <c r="E186" s="53">
        <v>214.0</v>
      </c>
      <c r="F186" s="53">
        <v>0.0</v>
      </c>
      <c r="G186" s="53">
        <v>6.0</v>
      </c>
      <c r="H186" s="51" t="s">
        <v>875</v>
      </c>
      <c r="I186" s="53">
        <v>78075.0</v>
      </c>
      <c r="J186" s="53">
        <v>37.53</v>
      </c>
      <c r="K186" s="51" t="s">
        <v>793</v>
      </c>
      <c r="L186" s="51" t="s">
        <v>836</v>
      </c>
      <c r="M186" s="51" t="s">
        <v>568</v>
      </c>
      <c r="N186" s="51" t="s">
        <v>138</v>
      </c>
    </row>
    <row r="187">
      <c r="A187" s="51" t="s">
        <v>944</v>
      </c>
      <c r="B187" s="51" t="s">
        <v>945</v>
      </c>
      <c r="C187" s="51">
        <v>4.0</v>
      </c>
      <c r="D187" s="53">
        <v>60.0</v>
      </c>
      <c r="E187" s="53">
        <v>60.0</v>
      </c>
      <c r="F187" s="53">
        <v>0.0</v>
      </c>
      <c r="G187" s="53">
        <v>1.0</v>
      </c>
      <c r="H187" s="51" t="s">
        <v>875</v>
      </c>
      <c r="I187" s="53">
        <v>45299.0</v>
      </c>
      <c r="J187" s="53">
        <v>21.78</v>
      </c>
      <c r="K187" s="51" t="s">
        <v>793</v>
      </c>
      <c r="L187" s="51" t="s">
        <v>836</v>
      </c>
      <c r="M187" s="51" t="s">
        <v>568</v>
      </c>
      <c r="N187" s="51" t="s">
        <v>544</v>
      </c>
    </row>
    <row r="188">
      <c r="A188" s="51" t="s">
        <v>946</v>
      </c>
      <c r="B188" s="51" t="s">
        <v>947</v>
      </c>
      <c r="C188" s="51">
        <v>4.0</v>
      </c>
      <c r="D188" s="53">
        <v>846.0</v>
      </c>
      <c r="E188" s="53">
        <v>774.0</v>
      </c>
      <c r="F188" s="53">
        <v>0.0</v>
      </c>
      <c r="G188" s="53">
        <v>16.0</v>
      </c>
      <c r="H188" s="51" t="s">
        <v>875</v>
      </c>
      <c r="I188" s="53">
        <v>65924.0</v>
      </c>
      <c r="J188" s="53">
        <v>31.7</v>
      </c>
      <c r="K188" s="51" t="s">
        <v>793</v>
      </c>
      <c r="L188" s="51" t="s">
        <v>836</v>
      </c>
      <c r="M188" s="51" t="s">
        <v>568</v>
      </c>
      <c r="N188" s="51" t="s">
        <v>138</v>
      </c>
    </row>
    <row r="189">
      <c r="A189" s="51" t="s">
        <v>948</v>
      </c>
      <c r="B189" s="51" t="s">
        <v>949</v>
      </c>
      <c r="C189" s="51">
        <v>4.0</v>
      </c>
      <c r="D189" s="53">
        <v>484.0</v>
      </c>
      <c r="E189" s="53">
        <v>510.0</v>
      </c>
      <c r="F189" s="53">
        <v>3.0</v>
      </c>
      <c r="G189" s="53">
        <v>17.0</v>
      </c>
      <c r="H189" s="51" t="s">
        <v>875</v>
      </c>
      <c r="I189" s="53">
        <v>80543.0</v>
      </c>
      <c r="J189" s="53">
        <v>38.72</v>
      </c>
      <c r="K189" s="51" t="s">
        <v>793</v>
      </c>
      <c r="L189" s="51" t="s">
        <v>836</v>
      </c>
      <c r="M189" s="51" t="s">
        <v>568</v>
      </c>
      <c r="N189" s="51" t="s">
        <v>138</v>
      </c>
    </row>
    <row r="190">
      <c r="A190" s="51" t="s">
        <v>950</v>
      </c>
      <c r="B190" s="51" t="s">
        <v>951</v>
      </c>
      <c r="C190" s="51">
        <v>4.0</v>
      </c>
      <c r="D190" s="53">
        <v>775.0</v>
      </c>
      <c r="E190" s="53">
        <v>780.0</v>
      </c>
      <c r="F190" s="53">
        <v>0.0</v>
      </c>
      <c r="G190" s="53">
        <v>8.0</v>
      </c>
      <c r="H190" s="51" t="s">
        <v>875</v>
      </c>
      <c r="I190" s="53">
        <v>59103.0</v>
      </c>
      <c r="J190" s="53">
        <v>28.41</v>
      </c>
      <c r="K190" s="51" t="s">
        <v>793</v>
      </c>
      <c r="L190" s="51" t="s">
        <v>836</v>
      </c>
      <c r="M190" s="51" t="s">
        <v>568</v>
      </c>
      <c r="N190" s="51" t="s">
        <v>544</v>
      </c>
    </row>
    <row r="191">
      <c r="A191" s="51" t="s">
        <v>952</v>
      </c>
      <c r="B191" s="51" t="s">
        <v>953</v>
      </c>
      <c r="C191" s="51">
        <v>4.0</v>
      </c>
      <c r="D191" s="52">
        <v>4548.0</v>
      </c>
      <c r="E191" s="52">
        <v>5544.0</v>
      </c>
      <c r="F191" s="53">
        <v>100.0</v>
      </c>
      <c r="G191" s="53">
        <v>72.0</v>
      </c>
      <c r="H191" s="51" t="s">
        <v>875</v>
      </c>
      <c r="I191" s="53">
        <v>88353.0</v>
      </c>
      <c r="J191" s="53">
        <v>42.47</v>
      </c>
      <c r="K191" s="51" t="s">
        <v>793</v>
      </c>
      <c r="L191" s="51" t="s">
        <v>793</v>
      </c>
      <c r="M191" s="51" t="s">
        <v>568</v>
      </c>
      <c r="N191" s="51" t="s">
        <v>138</v>
      </c>
    </row>
    <row r="192">
      <c r="A192" s="51" t="s">
        <v>954</v>
      </c>
      <c r="B192" s="51" t="s">
        <v>955</v>
      </c>
      <c r="C192" s="51">
        <v>4.0</v>
      </c>
      <c r="D192" s="53">
        <v>328.0</v>
      </c>
      <c r="E192" s="53">
        <v>380.0</v>
      </c>
      <c r="F192" s="53">
        <v>5.0</v>
      </c>
      <c r="G192" s="53">
        <v>5.0</v>
      </c>
      <c r="H192" s="51" t="s">
        <v>875</v>
      </c>
      <c r="I192" s="53">
        <v>90265.0</v>
      </c>
      <c r="J192" s="53">
        <v>43.4</v>
      </c>
      <c r="K192" s="51" t="s">
        <v>853</v>
      </c>
      <c r="L192" s="51" t="s">
        <v>793</v>
      </c>
      <c r="M192" s="51" t="s">
        <v>568</v>
      </c>
      <c r="N192" s="51" t="s">
        <v>138</v>
      </c>
    </row>
    <row r="193">
      <c r="A193" s="51" t="s">
        <v>956</v>
      </c>
      <c r="B193" s="51" t="s">
        <v>957</v>
      </c>
      <c r="C193" s="51">
        <v>4.0</v>
      </c>
      <c r="D193" s="52">
        <v>1330.0</v>
      </c>
      <c r="E193" s="52">
        <v>1402.0</v>
      </c>
      <c r="F193" s="53">
        <v>7.0</v>
      </c>
      <c r="G193" s="53">
        <v>35.0</v>
      </c>
      <c r="H193" s="51" t="s">
        <v>875</v>
      </c>
      <c r="I193" s="53">
        <v>85338.0</v>
      </c>
      <c r="J193" s="53">
        <v>41.03</v>
      </c>
      <c r="K193" s="51" t="s">
        <v>793</v>
      </c>
      <c r="L193" s="51" t="s">
        <v>793</v>
      </c>
      <c r="M193" s="51" t="s">
        <v>568</v>
      </c>
      <c r="N193" s="51" t="s">
        <v>138</v>
      </c>
    </row>
    <row r="194">
      <c r="A194" s="51" t="s">
        <v>958</v>
      </c>
      <c r="B194" s="51" t="s">
        <v>959</v>
      </c>
      <c r="C194" s="51">
        <v>4.0</v>
      </c>
      <c r="D194" s="52">
        <v>3678.0</v>
      </c>
      <c r="E194" s="52">
        <v>4299.0</v>
      </c>
      <c r="F194" s="53">
        <v>62.0</v>
      </c>
      <c r="G194" s="53">
        <v>47.0</v>
      </c>
      <c r="H194" s="51" t="s">
        <v>875</v>
      </c>
      <c r="I194" s="53">
        <v>91773.0</v>
      </c>
      <c r="J194" s="53">
        <v>44.12</v>
      </c>
      <c r="K194" s="51" t="s">
        <v>793</v>
      </c>
      <c r="L194" s="51" t="s">
        <v>793</v>
      </c>
      <c r="M194" s="51" t="s">
        <v>568</v>
      </c>
      <c r="N194" s="51" t="s">
        <v>138</v>
      </c>
    </row>
    <row r="195">
      <c r="A195" s="51" t="s">
        <v>960</v>
      </c>
      <c r="B195" s="51" t="s">
        <v>961</v>
      </c>
      <c r="C195" s="51">
        <v>4.0</v>
      </c>
      <c r="D195" s="52">
        <v>1315.0</v>
      </c>
      <c r="E195" s="52">
        <v>1595.0</v>
      </c>
      <c r="F195" s="53">
        <v>28.0</v>
      </c>
      <c r="G195" s="53">
        <v>17.0</v>
      </c>
      <c r="H195" s="51" t="s">
        <v>875</v>
      </c>
      <c r="I195" s="53">
        <v>89658.0</v>
      </c>
      <c r="J195" s="53">
        <v>43.11</v>
      </c>
      <c r="K195" s="51" t="s">
        <v>793</v>
      </c>
      <c r="L195" s="51" t="s">
        <v>793</v>
      </c>
      <c r="M195" s="51" t="s">
        <v>568</v>
      </c>
      <c r="N195" s="51" t="s">
        <v>138</v>
      </c>
    </row>
    <row r="196">
      <c r="A196" s="51" t="s">
        <v>962</v>
      </c>
      <c r="B196" s="51" t="s">
        <v>963</v>
      </c>
      <c r="C196" s="51">
        <v>4.0</v>
      </c>
      <c r="D196" s="53">
        <v>662.0</v>
      </c>
      <c r="E196" s="53">
        <v>744.0</v>
      </c>
      <c r="F196" s="53">
        <v>8.0</v>
      </c>
      <c r="G196" s="53">
        <v>12.0</v>
      </c>
      <c r="H196" s="51" t="s">
        <v>875</v>
      </c>
      <c r="I196" s="53">
        <v>84569.0</v>
      </c>
      <c r="J196" s="53">
        <v>40.66</v>
      </c>
      <c r="K196" s="51" t="s">
        <v>853</v>
      </c>
      <c r="L196" s="51" t="s">
        <v>793</v>
      </c>
      <c r="M196" s="51" t="s">
        <v>568</v>
      </c>
      <c r="N196" s="51" t="s">
        <v>138</v>
      </c>
    </row>
    <row r="197">
      <c r="A197" s="51" t="s">
        <v>964</v>
      </c>
      <c r="B197" s="51" t="s">
        <v>965</v>
      </c>
      <c r="C197" s="51">
        <v>4.0</v>
      </c>
      <c r="D197" s="52">
        <v>1327.0</v>
      </c>
      <c r="E197" s="52">
        <v>1544.0</v>
      </c>
      <c r="F197" s="53">
        <v>22.0</v>
      </c>
      <c r="G197" s="53">
        <v>21.0</v>
      </c>
      <c r="H197" s="51" t="s">
        <v>875</v>
      </c>
      <c r="I197" s="53">
        <v>82971.0</v>
      </c>
      <c r="J197" s="53">
        <v>39.89</v>
      </c>
      <c r="K197" s="51" t="s">
        <v>793</v>
      </c>
      <c r="L197" s="51" t="s">
        <v>793</v>
      </c>
      <c r="M197" s="51" t="s">
        <v>568</v>
      </c>
      <c r="N197" s="51" t="s">
        <v>138</v>
      </c>
    </row>
    <row r="198">
      <c r="A198" s="51" t="s">
        <v>966</v>
      </c>
      <c r="B198" s="51" t="s">
        <v>967</v>
      </c>
      <c r="C198" s="51">
        <v>4.0</v>
      </c>
      <c r="D198" s="53">
        <v>450.0</v>
      </c>
      <c r="E198" s="53">
        <v>522.0</v>
      </c>
      <c r="F198" s="53">
        <v>7.0</v>
      </c>
      <c r="G198" s="53">
        <v>7.0</v>
      </c>
      <c r="H198" s="51" t="s">
        <v>875</v>
      </c>
      <c r="I198" s="55">
        <v>100000.0</v>
      </c>
      <c r="J198" s="53">
        <v>48.97</v>
      </c>
      <c r="K198" s="51" t="s">
        <v>876</v>
      </c>
      <c r="L198" s="51" t="s">
        <v>793</v>
      </c>
      <c r="M198" s="51" t="s">
        <v>568</v>
      </c>
      <c r="N198" s="51" t="s">
        <v>138</v>
      </c>
    </row>
    <row r="199">
      <c r="A199" s="51" t="s">
        <v>968</v>
      </c>
      <c r="B199" s="51" t="s">
        <v>969</v>
      </c>
      <c r="C199" s="51">
        <v>4.0</v>
      </c>
      <c r="D199" s="52">
        <v>1170.0</v>
      </c>
      <c r="E199" s="52">
        <v>1272.0</v>
      </c>
      <c r="F199" s="53">
        <v>10.0</v>
      </c>
      <c r="G199" s="53">
        <v>18.0</v>
      </c>
      <c r="H199" s="51" t="s">
        <v>875</v>
      </c>
      <c r="I199" s="53">
        <v>92218.0</v>
      </c>
      <c r="J199" s="53">
        <v>44.33</v>
      </c>
      <c r="K199" s="51" t="s">
        <v>793</v>
      </c>
      <c r="L199" s="51" t="s">
        <v>793</v>
      </c>
      <c r="M199" s="51" t="s">
        <v>568</v>
      </c>
      <c r="N199" s="51" t="s">
        <v>138</v>
      </c>
    </row>
    <row r="200">
      <c r="A200" s="51" t="s">
        <v>970</v>
      </c>
      <c r="B200" s="51" t="s">
        <v>971</v>
      </c>
      <c r="C200" s="51">
        <v>4.0</v>
      </c>
      <c r="D200" s="52">
        <v>1083.0</v>
      </c>
      <c r="E200" s="52">
        <v>1268.0</v>
      </c>
      <c r="F200" s="53">
        <v>18.0</v>
      </c>
      <c r="G200" s="53">
        <v>31.0</v>
      </c>
      <c r="H200" s="51" t="s">
        <v>875</v>
      </c>
      <c r="I200" s="55">
        <v>100000.0</v>
      </c>
      <c r="J200" s="53">
        <v>49.75</v>
      </c>
      <c r="K200" s="51" t="s">
        <v>793</v>
      </c>
      <c r="L200" s="51" t="s">
        <v>857</v>
      </c>
      <c r="M200" s="51" t="s">
        <v>568</v>
      </c>
      <c r="N200" s="51" t="s">
        <v>138</v>
      </c>
    </row>
    <row r="201">
      <c r="A201" s="51" t="s">
        <v>972</v>
      </c>
      <c r="B201" s="51" t="s">
        <v>973</v>
      </c>
      <c r="C201" s="51">
        <v>4.0</v>
      </c>
      <c r="D201" s="53">
        <v>770.0</v>
      </c>
      <c r="E201" s="53">
        <v>900.0</v>
      </c>
      <c r="F201" s="53">
        <v>13.0</v>
      </c>
      <c r="G201" s="53">
        <v>17.0</v>
      </c>
      <c r="H201" s="51" t="s">
        <v>875</v>
      </c>
      <c r="I201" s="53">
        <v>86350.0</v>
      </c>
      <c r="J201" s="53">
        <v>41.52</v>
      </c>
      <c r="K201" s="51" t="s">
        <v>793</v>
      </c>
      <c r="L201" s="51" t="s">
        <v>793</v>
      </c>
      <c r="M201" s="51" t="s">
        <v>568</v>
      </c>
      <c r="N201" s="51" t="s">
        <v>138</v>
      </c>
    </row>
    <row r="202">
      <c r="A202" s="51" t="s">
        <v>974</v>
      </c>
      <c r="B202" s="51" t="s">
        <v>975</v>
      </c>
      <c r="C202" s="51">
        <v>4.0</v>
      </c>
      <c r="D202" s="53">
        <v>481.0</v>
      </c>
      <c r="E202" s="53">
        <v>588.0</v>
      </c>
      <c r="F202" s="53">
        <v>11.0</v>
      </c>
      <c r="G202" s="53">
        <v>11.0</v>
      </c>
      <c r="H202" s="51" t="s">
        <v>875</v>
      </c>
      <c r="I202" s="53">
        <v>85379.0</v>
      </c>
      <c r="J202" s="53">
        <v>41.05</v>
      </c>
      <c r="K202" s="51" t="s">
        <v>793</v>
      </c>
      <c r="L202" s="51" t="s">
        <v>976</v>
      </c>
      <c r="M202" s="51" t="s">
        <v>568</v>
      </c>
      <c r="N202" s="51" t="s">
        <v>138</v>
      </c>
    </row>
    <row r="203">
      <c r="A203" s="51" t="s">
        <v>977</v>
      </c>
      <c r="B203" s="51" t="s">
        <v>978</v>
      </c>
      <c r="C203" s="51">
        <v>4.0</v>
      </c>
      <c r="D203" s="53">
        <v>105.0</v>
      </c>
      <c r="E203" s="53">
        <v>128.0</v>
      </c>
      <c r="F203" s="53">
        <v>2.0</v>
      </c>
      <c r="G203" s="53">
        <v>2.0</v>
      </c>
      <c r="H203" s="51" t="s">
        <v>875</v>
      </c>
      <c r="I203" s="53">
        <v>64062.0</v>
      </c>
      <c r="J203" s="53">
        <v>30.8</v>
      </c>
      <c r="K203" s="51" t="s">
        <v>793</v>
      </c>
      <c r="L203" s="51" t="s">
        <v>976</v>
      </c>
      <c r="M203" s="51" t="s">
        <v>568</v>
      </c>
      <c r="N203" s="51" t="s">
        <v>544</v>
      </c>
    </row>
    <row r="204">
      <c r="A204" s="51" t="s">
        <v>979</v>
      </c>
      <c r="B204" s="51" t="s">
        <v>980</v>
      </c>
      <c r="C204" s="51">
        <v>4.0</v>
      </c>
      <c r="D204" s="53">
        <v>120.0</v>
      </c>
      <c r="E204" s="53">
        <v>137.0</v>
      </c>
      <c r="F204" s="53">
        <v>2.0</v>
      </c>
      <c r="G204" s="53">
        <v>2.0</v>
      </c>
      <c r="H204" s="51" t="s">
        <v>875</v>
      </c>
      <c r="I204" s="53">
        <v>65458.0</v>
      </c>
      <c r="J204" s="53">
        <v>31.47</v>
      </c>
      <c r="K204" s="51" t="s">
        <v>853</v>
      </c>
      <c r="L204" s="51" t="s">
        <v>793</v>
      </c>
      <c r="M204" s="51" t="s">
        <v>568</v>
      </c>
      <c r="N204" s="51" t="s">
        <v>138</v>
      </c>
    </row>
    <row r="205">
      <c r="A205" s="51" t="s">
        <v>981</v>
      </c>
      <c r="B205" s="56" t="s">
        <v>982</v>
      </c>
      <c r="C205" s="51">
        <v>4.0</v>
      </c>
      <c r="D205" s="52">
        <v>2125.0</v>
      </c>
      <c r="E205" s="52">
        <v>2296.0</v>
      </c>
      <c r="F205" s="53">
        <v>17.0</v>
      </c>
      <c r="G205" s="53">
        <v>49.0</v>
      </c>
      <c r="H205" s="51" t="s">
        <v>875</v>
      </c>
      <c r="I205" s="53">
        <v>95263.0</v>
      </c>
      <c r="J205" s="53">
        <v>45.8</v>
      </c>
      <c r="K205" s="51" t="s">
        <v>793</v>
      </c>
      <c r="L205" s="51" t="s">
        <v>793</v>
      </c>
      <c r="M205" s="51" t="s">
        <v>568</v>
      </c>
      <c r="N205" s="51" t="s">
        <v>138</v>
      </c>
    </row>
    <row r="206">
      <c r="A206" s="51" t="s">
        <v>983</v>
      </c>
      <c r="B206" s="51" t="s">
        <v>984</v>
      </c>
      <c r="C206" s="51">
        <v>4.0</v>
      </c>
      <c r="D206" s="52">
        <v>1312.0</v>
      </c>
      <c r="E206" s="52">
        <v>1613.0</v>
      </c>
      <c r="F206" s="53">
        <v>30.0</v>
      </c>
      <c r="G206" s="53">
        <v>32.0</v>
      </c>
      <c r="H206" s="51" t="s">
        <v>875</v>
      </c>
      <c r="I206" s="53">
        <v>84013.0</v>
      </c>
      <c r="J206" s="53">
        <v>40.4</v>
      </c>
      <c r="K206" s="51" t="s">
        <v>793</v>
      </c>
      <c r="L206" s="51" t="s">
        <v>793</v>
      </c>
      <c r="M206" s="51" t="s">
        <v>568</v>
      </c>
      <c r="N206" s="51" t="s">
        <v>138</v>
      </c>
    </row>
    <row r="207">
      <c r="A207" s="51" t="s">
        <v>985</v>
      </c>
      <c r="B207" s="51" t="s">
        <v>986</v>
      </c>
      <c r="C207" s="51">
        <v>4.0</v>
      </c>
      <c r="D207" s="53">
        <v>216.0</v>
      </c>
      <c r="E207" s="53">
        <v>215.0</v>
      </c>
      <c r="F207" s="53">
        <v>0.0</v>
      </c>
      <c r="G207" s="53">
        <v>5.0</v>
      </c>
      <c r="H207" s="51" t="s">
        <v>875</v>
      </c>
      <c r="I207" s="53">
        <v>94646.0</v>
      </c>
      <c r="J207" s="53">
        <v>45.51</v>
      </c>
      <c r="K207" s="51" t="s">
        <v>793</v>
      </c>
      <c r="L207" s="51" t="s">
        <v>793</v>
      </c>
      <c r="M207" s="51" t="s">
        <v>568</v>
      </c>
      <c r="N207" s="51" t="s">
        <v>138</v>
      </c>
    </row>
    <row r="208">
      <c r="A208" s="51" t="s">
        <v>987</v>
      </c>
      <c r="B208" s="51" t="s">
        <v>988</v>
      </c>
      <c r="C208" s="51">
        <v>4.0</v>
      </c>
      <c r="D208" s="53">
        <v>581.0</v>
      </c>
      <c r="E208" s="53">
        <v>631.0</v>
      </c>
      <c r="F208" s="53">
        <v>5.0</v>
      </c>
      <c r="G208" s="53">
        <v>13.0</v>
      </c>
      <c r="H208" s="51" t="s">
        <v>875</v>
      </c>
      <c r="I208" s="53">
        <v>87008.0</v>
      </c>
      <c r="J208" s="53">
        <v>41.82</v>
      </c>
      <c r="K208" s="51" t="s">
        <v>793</v>
      </c>
      <c r="L208" s="51" t="s">
        <v>793</v>
      </c>
      <c r="M208" s="51" t="s">
        <v>568</v>
      </c>
      <c r="N208" s="51" t="s">
        <v>138</v>
      </c>
    </row>
    <row r="209">
      <c r="A209" s="51" t="s">
        <v>989</v>
      </c>
      <c r="B209" s="51" t="s">
        <v>990</v>
      </c>
      <c r="C209" s="51">
        <v>4.0</v>
      </c>
      <c r="D209" s="53">
        <v>211.0</v>
      </c>
      <c r="E209" s="53">
        <v>234.0</v>
      </c>
      <c r="F209" s="53">
        <v>2.0</v>
      </c>
      <c r="G209" s="53">
        <v>5.0</v>
      </c>
      <c r="H209" s="51" t="s">
        <v>875</v>
      </c>
      <c r="I209" s="53">
        <v>86006.0</v>
      </c>
      <c r="J209" s="53">
        <v>41.35</v>
      </c>
      <c r="K209" s="51" t="s">
        <v>793</v>
      </c>
      <c r="L209" s="51" t="s">
        <v>793</v>
      </c>
      <c r="M209" s="51" t="s">
        <v>568</v>
      </c>
      <c r="N209" s="51" t="s">
        <v>138</v>
      </c>
    </row>
    <row r="210">
      <c r="A210" s="51" t="s">
        <v>991</v>
      </c>
      <c r="B210" s="51" t="s">
        <v>992</v>
      </c>
      <c r="C210" s="51">
        <v>4.0</v>
      </c>
      <c r="D210" s="53">
        <v>290.0</v>
      </c>
      <c r="E210" s="53">
        <v>355.0</v>
      </c>
      <c r="F210" s="53">
        <v>6.0</v>
      </c>
      <c r="G210" s="53">
        <v>7.0</v>
      </c>
      <c r="H210" s="51" t="s">
        <v>875</v>
      </c>
      <c r="I210" s="53">
        <v>87271.0</v>
      </c>
      <c r="J210" s="53">
        <v>41.96</v>
      </c>
      <c r="K210" s="51" t="s">
        <v>793</v>
      </c>
      <c r="L210" s="51" t="s">
        <v>793</v>
      </c>
      <c r="M210" s="51" t="s">
        <v>568</v>
      </c>
      <c r="N210" s="51" t="s">
        <v>138</v>
      </c>
    </row>
    <row r="211">
      <c r="A211" s="51" t="s">
        <v>993</v>
      </c>
      <c r="B211" s="51" t="s">
        <v>994</v>
      </c>
      <c r="C211" s="51">
        <v>4.0</v>
      </c>
      <c r="D211" s="53">
        <v>77.0</v>
      </c>
      <c r="E211" s="53">
        <v>77.0</v>
      </c>
      <c r="F211" s="53">
        <v>0.0</v>
      </c>
      <c r="G211" s="53">
        <v>2.0</v>
      </c>
      <c r="H211" s="51" t="s">
        <v>875</v>
      </c>
      <c r="I211" s="53">
        <v>85581.0</v>
      </c>
      <c r="J211" s="53">
        <v>41.15</v>
      </c>
      <c r="K211" s="51" t="s">
        <v>793</v>
      </c>
      <c r="L211" s="51" t="s">
        <v>793</v>
      </c>
      <c r="M211" s="51" t="s">
        <v>568</v>
      </c>
      <c r="N211" s="51" t="s">
        <v>138</v>
      </c>
    </row>
    <row r="212">
      <c r="A212" s="51" t="s">
        <v>995</v>
      </c>
      <c r="B212" s="51" t="s">
        <v>996</v>
      </c>
      <c r="C212" s="51">
        <v>4.0</v>
      </c>
      <c r="D212" s="52">
        <v>1326.0</v>
      </c>
      <c r="E212" s="52">
        <v>1385.0</v>
      </c>
      <c r="F212" s="53">
        <v>6.0</v>
      </c>
      <c r="G212" s="53">
        <v>39.0</v>
      </c>
      <c r="H212" s="51" t="s">
        <v>875</v>
      </c>
      <c r="I212" s="53">
        <v>80189.0</v>
      </c>
      <c r="J212" s="53">
        <v>38.56</v>
      </c>
      <c r="K212" s="51" t="s">
        <v>793</v>
      </c>
      <c r="L212" s="51" t="s">
        <v>793</v>
      </c>
      <c r="M212" s="51" t="s">
        <v>568</v>
      </c>
      <c r="N212" s="51" t="s">
        <v>138</v>
      </c>
    </row>
    <row r="213">
      <c r="A213" s="51" t="s">
        <v>997</v>
      </c>
      <c r="B213" s="51" t="s">
        <v>998</v>
      </c>
      <c r="C213" s="51">
        <v>4.0</v>
      </c>
      <c r="D213" s="52">
        <v>1496.0</v>
      </c>
      <c r="E213" s="52">
        <v>1452.0</v>
      </c>
      <c r="F213" s="53">
        <v>0.0</v>
      </c>
      <c r="G213" s="53">
        <v>51.0</v>
      </c>
      <c r="H213" s="51" t="s">
        <v>875</v>
      </c>
      <c r="I213" s="53">
        <v>84529.0</v>
      </c>
      <c r="J213" s="53">
        <v>40.64</v>
      </c>
      <c r="K213" s="51" t="s">
        <v>793</v>
      </c>
      <c r="L213" s="51" t="s">
        <v>793</v>
      </c>
      <c r="M213" s="51" t="s">
        <v>568</v>
      </c>
      <c r="N213" s="51" t="s">
        <v>138</v>
      </c>
    </row>
    <row r="214">
      <c r="A214" s="51" t="s">
        <v>999</v>
      </c>
      <c r="B214" s="51" t="s">
        <v>1000</v>
      </c>
      <c r="C214" s="51">
        <v>4.0</v>
      </c>
      <c r="D214" s="53">
        <v>623.0</v>
      </c>
      <c r="E214" s="53">
        <v>704.0</v>
      </c>
      <c r="F214" s="53">
        <v>8.0</v>
      </c>
      <c r="G214" s="53">
        <v>12.0</v>
      </c>
      <c r="H214" s="51" t="s">
        <v>875</v>
      </c>
      <c r="I214" s="53">
        <v>79855.0</v>
      </c>
      <c r="J214" s="53">
        <v>38.39</v>
      </c>
      <c r="K214" s="51" t="s">
        <v>793</v>
      </c>
      <c r="L214" s="51" t="s">
        <v>793</v>
      </c>
      <c r="M214" s="51" t="s">
        <v>568</v>
      </c>
      <c r="N214" s="51" t="s">
        <v>138</v>
      </c>
    </row>
    <row r="215">
      <c r="A215" s="51" t="s">
        <v>1001</v>
      </c>
      <c r="B215" s="51" t="s">
        <v>1002</v>
      </c>
      <c r="C215" s="51">
        <v>4.0</v>
      </c>
      <c r="D215" s="53">
        <v>82.0</v>
      </c>
      <c r="E215" s="53">
        <v>89.0</v>
      </c>
      <c r="F215" s="53">
        <v>1.0</v>
      </c>
      <c r="G215" s="53">
        <v>2.0</v>
      </c>
      <c r="H215" s="51" t="s">
        <v>875</v>
      </c>
      <c r="I215" s="53">
        <v>82182.0</v>
      </c>
      <c r="J215" s="53">
        <v>39.51</v>
      </c>
      <c r="K215" s="51" t="s">
        <v>793</v>
      </c>
      <c r="L215" s="51" t="s">
        <v>793</v>
      </c>
      <c r="M215" s="51" t="s">
        <v>568</v>
      </c>
      <c r="N215" s="51" t="s">
        <v>138</v>
      </c>
    </row>
    <row r="216">
      <c r="A216" s="51" t="s">
        <v>1003</v>
      </c>
      <c r="B216" s="51" t="s">
        <v>1004</v>
      </c>
      <c r="C216" s="51">
        <v>4.0</v>
      </c>
      <c r="D216" s="53">
        <v>402.0</v>
      </c>
      <c r="E216" s="53">
        <v>514.0</v>
      </c>
      <c r="F216" s="53">
        <v>11.0</v>
      </c>
      <c r="G216" s="53">
        <v>10.0</v>
      </c>
      <c r="H216" s="51" t="s">
        <v>875</v>
      </c>
      <c r="I216" s="53">
        <v>79824.0</v>
      </c>
      <c r="J216" s="53">
        <v>38.37</v>
      </c>
      <c r="K216" s="51" t="s">
        <v>793</v>
      </c>
      <c r="L216" s="51" t="s">
        <v>793</v>
      </c>
      <c r="M216" s="51" t="s">
        <v>568</v>
      </c>
      <c r="N216" s="51" t="s">
        <v>138</v>
      </c>
    </row>
    <row r="217">
      <c r="A217" s="51" t="s">
        <v>1005</v>
      </c>
      <c r="B217" s="51" t="s">
        <v>1006</v>
      </c>
      <c r="C217" s="51">
        <v>4.0</v>
      </c>
      <c r="D217" s="53">
        <v>417.0</v>
      </c>
      <c r="E217" s="53">
        <v>507.0</v>
      </c>
      <c r="F217" s="53">
        <v>9.0</v>
      </c>
      <c r="G217" s="53">
        <v>12.0</v>
      </c>
      <c r="H217" s="51" t="s">
        <v>875</v>
      </c>
      <c r="I217" s="53">
        <v>69262.0</v>
      </c>
      <c r="J217" s="53">
        <v>33.3</v>
      </c>
      <c r="K217" s="51" t="s">
        <v>793</v>
      </c>
      <c r="L217" s="51" t="s">
        <v>793</v>
      </c>
      <c r="M217" s="51" t="s">
        <v>568</v>
      </c>
      <c r="N217" s="51" t="s">
        <v>138</v>
      </c>
    </row>
    <row r="218">
      <c r="A218" s="51" t="s">
        <v>1007</v>
      </c>
      <c r="B218" s="51" t="s">
        <v>1008</v>
      </c>
      <c r="C218" s="51">
        <v>4.0</v>
      </c>
      <c r="D218" s="53">
        <v>50.0</v>
      </c>
      <c r="E218" s="53">
        <v>64.0</v>
      </c>
      <c r="F218" s="53">
        <v>1.0</v>
      </c>
      <c r="G218" s="53">
        <v>2.0</v>
      </c>
      <c r="H218" s="51" t="s">
        <v>875</v>
      </c>
      <c r="I218" s="53">
        <v>68645.0</v>
      </c>
      <c r="J218" s="53">
        <v>33.0</v>
      </c>
      <c r="K218" s="51" t="s">
        <v>793</v>
      </c>
      <c r="L218" s="51" t="s">
        <v>793</v>
      </c>
      <c r="M218" s="51" t="s">
        <v>568</v>
      </c>
      <c r="N218" s="51" t="s">
        <v>138</v>
      </c>
    </row>
    <row r="219">
      <c r="A219" s="51" t="s">
        <v>1009</v>
      </c>
      <c r="B219" s="51" t="s">
        <v>1010</v>
      </c>
      <c r="C219" s="51">
        <v>4.0</v>
      </c>
      <c r="D219" s="53">
        <v>82.0</v>
      </c>
      <c r="E219" s="53">
        <v>84.0</v>
      </c>
      <c r="F219" s="53">
        <v>0.0</v>
      </c>
      <c r="G219" s="53">
        <v>1.0</v>
      </c>
      <c r="H219" s="51" t="s">
        <v>875</v>
      </c>
      <c r="I219" s="53">
        <v>77690.0</v>
      </c>
      <c r="J219" s="53">
        <v>37.35</v>
      </c>
      <c r="K219" s="51" t="s">
        <v>793</v>
      </c>
      <c r="L219" s="51" t="s">
        <v>793</v>
      </c>
      <c r="M219" s="51" t="s">
        <v>568</v>
      </c>
      <c r="N219" s="51" t="s">
        <v>138</v>
      </c>
    </row>
    <row r="220">
      <c r="A220" s="51" t="s">
        <v>1011</v>
      </c>
      <c r="B220" s="51" t="s">
        <v>1012</v>
      </c>
      <c r="C220" s="51">
        <v>4.0</v>
      </c>
      <c r="D220" s="53">
        <v>124.0</v>
      </c>
      <c r="E220" s="53">
        <v>140.0</v>
      </c>
      <c r="F220" s="53">
        <v>2.0</v>
      </c>
      <c r="G220" s="53">
        <v>4.0</v>
      </c>
      <c r="H220" s="51" t="s">
        <v>875</v>
      </c>
      <c r="I220" s="53">
        <v>51173.0</v>
      </c>
      <c r="J220" s="53">
        <v>24.6</v>
      </c>
      <c r="K220" s="51" t="s">
        <v>793</v>
      </c>
      <c r="L220" s="51" t="s">
        <v>793</v>
      </c>
      <c r="M220" s="51" t="s">
        <v>568</v>
      </c>
      <c r="N220" s="51" t="s">
        <v>544</v>
      </c>
    </row>
    <row r="221">
      <c r="A221" s="51" t="s">
        <v>1013</v>
      </c>
      <c r="B221" s="51" t="s">
        <v>1014</v>
      </c>
      <c r="C221" s="51">
        <v>4.0</v>
      </c>
      <c r="D221" s="52">
        <v>1898.0</v>
      </c>
      <c r="E221" s="52">
        <v>2116.0</v>
      </c>
      <c r="F221" s="53">
        <v>22.0</v>
      </c>
      <c r="G221" s="53">
        <v>40.0</v>
      </c>
      <c r="H221" s="51" t="s">
        <v>875</v>
      </c>
      <c r="I221" s="53">
        <v>64790.0</v>
      </c>
      <c r="J221" s="53">
        <v>31.15</v>
      </c>
      <c r="K221" s="51" t="s">
        <v>793</v>
      </c>
      <c r="L221" s="51" t="s">
        <v>793</v>
      </c>
      <c r="M221" s="51" t="s">
        <v>568</v>
      </c>
      <c r="N221" s="51" t="s">
        <v>138</v>
      </c>
    </row>
    <row r="222">
      <c r="A222" s="51" t="s">
        <v>1015</v>
      </c>
      <c r="B222" s="51" t="s">
        <v>1016</v>
      </c>
      <c r="C222" s="51">
        <v>4.0</v>
      </c>
      <c r="D222" s="53">
        <v>604.0</v>
      </c>
      <c r="E222" s="53">
        <v>759.0</v>
      </c>
      <c r="F222" s="53">
        <v>16.0</v>
      </c>
      <c r="G222" s="53">
        <v>13.0</v>
      </c>
      <c r="H222" s="51" t="s">
        <v>875</v>
      </c>
      <c r="I222" s="53">
        <v>59681.0</v>
      </c>
      <c r="J222" s="53">
        <v>28.69</v>
      </c>
      <c r="K222" s="51" t="s">
        <v>793</v>
      </c>
      <c r="L222" s="51" t="s">
        <v>793</v>
      </c>
      <c r="M222" s="51" t="s">
        <v>568</v>
      </c>
      <c r="N222" s="51" t="s">
        <v>544</v>
      </c>
    </row>
    <row r="223">
      <c r="A223" s="51" t="s">
        <v>1017</v>
      </c>
      <c r="B223" s="51" t="s">
        <v>1018</v>
      </c>
      <c r="C223" s="51">
        <v>4.0</v>
      </c>
      <c r="D223" s="53">
        <v>124.0</v>
      </c>
      <c r="E223" s="53">
        <v>137.0</v>
      </c>
      <c r="F223" s="53">
        <v>1.0</v>
      </c>
      <c r="G223" s="53">
        <v>3.0</v>
      </c>
      <c r="H223" s="51" t="s">
        <v>875</v>
      </c>
      <c r="I223" s="53">
        <v>42654.0</v>
      </c>
      <c r="J223" s="53">
        <v>20.51</v>
      </c>
      <c r="K223" s="51" t="s">
        <v>793</v>
      </c>
      <c r="L223" s="51" t="s">
        <v>793</v>
      </c>
      <c r="M223" s="51" t="s">
        <v>568</v>
      </c>
      <c r="N223" s="51" t="s">
        <v>544</v>
      </c>
    </row>
    <row r="224">
      <c r="A224" s="51" t="s">
        <v>1019</v>
      </c>
      <c r="B224" s="51" t="s">
        <v>1020</v>
      </c>
      <c r="C224" s="51">
        <v>4.0</v>
      </c>
      <c r="D224" s="53">
        <v>248.0</v>
      </c>
      <c r="E224" s="53">
        <v>282.0</v>
      </c>
      <c r="F224" s="53">
        <v>3.0</v>
      </c>
      <c r="G224" s="53">
        <v>6.0</v>
      </c>
      <c r="H224" s="51" t="s">
        <v>875</v>
      </c>
      <c r="I224" s="53">
        <v>52629.0</v>
      </c>
      <c r="J224" s="53">
        <v>25.3</v>
      </c>
      <c r="K224" s="51" t="s">
        <v>793</v>
      </c>
      <c r="L224" s="51" t="s">
        <v>793</v>
      </c>
      <c r="M224" s="51" t="s">
        <v>568</v>
      </c>
      <c r="N224" s="51" t="s">
        <v>544</v>
      </c>
    </row>
    <row r="225">
      <c r="A225" s="51" t="s">
        <v>1021</v>
      </c>
      <c r="B225" s="56" t="s">
        <v>1022</v>
      </c>
      <c r="C225" s="51">
        <v>4.0</v>
      </c>
      <c r="D225" s="53">
        <v>660.0</v>
      </c>
      <c r="E225" s="53">
        <v>689.0</v>
      </c>
      <c r="F225" s="53">
        <v>3.0</v>
      </c>
      <c r="G225" s="53">
        <v>17.0</v>
      </c>
      <c r="H225" s="51" t="s">
        <v>875</v>
      </c>
      <c r="I225" s="53">
        <v>76132.0</v>
      </c>
      <c r="J225" s="53">
        <v>36.6</v>
      </c>
      <c r="K225" s="51" t="s">
        <v>793</v>
      </c>
      <c r="L225" s="51" t="s">
        <v>823</v>
      </c>
      <c r="M225" s="51" t="s">
        <v>568</v>
      </c>
      <c r="N225" s="51" t="s">
        <v>138</v>
      </c>
    </row>
    <row r="226">
      <c r="A226" s="51" t="s">
        <v>1023</v>
      </c>
      <c r="B226" s="51" t="s">
        <v>1024</v>
      </c>
      <c r="C226" s="51">
        <v>4.0</v>
      </c>
      <c r="D226" s="53">
        <v>498.0</v>
      </c>
      <c r="E226" s="53">
        <v>567.0</v>
      </c>
      <c r="F226" s="53">
        <v>7.0</v>
      </c>
      <c r="G226" s="53">
        <v>10.0</v>
      </c>
      <c r="H226" s="51" t="s">
        <v>875</v>
      </c>
      <c r="I226" s="53">
        <v>55998.0</v>
      </c>
      <c r="J226" s="53">
        <v>26.92</v>
      </c>
      <c r="K226" s="51" t="s">
        <v>793</v>
      </c>
      <c r="L226" s="51" t="s">
        <v>836</v>
      </c>
      <c r="M226" s="51" t="s">
        <v>568</v>
      </c>
      <c r="N226" s="51" t="s">
        <v>544</v>
      </c>
    </row>
    <row r="227">
      <c r="A227" s="51" t="s">
        <v>1026</v>
      </c>
      <c r="B227" s="56" t="s">
        <v>1028</v>
      </c>
      <c r="C227" s="51">
        <v>4.0</v>
      </c>
      <c r="D227" s="53">
        <v>98.0</v>
      </c>
      <c r="E227" s="53">
        <v>95.0</v>
      </c>
      <c r="F227" s="53">
        <v>0.0</v>
      </c>
      <c r="G227" s="53">
        <v>2.0</v>
      </c>
      <c r="H227" s="51" t="s">
        <v>875</v>
      </c>
      <c r="I227" s="53">
        <v>82940.0</v>
      </c>
      <c r="J227" s="53">
        <v>39.87</v>
      </c>
      <c r="K227" s="51" t="s">
        <v>853</v>
      </c>
      <c r="L227" s="51" t="s">
        <v>836</v>
      </c>
      <c r="M227" s="51" t="s">
        <v>568</v>
      </c>
      <c r="N227" s="51" t="s">
        <v>138</v>
      </c>
    </row>
    <row r="228">
      <c r="A228" s="51" t="s">
        <v>1032</v>
      </c>
      <c r="B228" s="51" t="s">
        <v>1033</v>
      </c>
      <c r="C228" s="51">
        <v>4.0</v>
      </c>
      <c r="D228" s="52">
        <v>1295.0</v>
      </c>
      <c r="E228" s="52">
        <v>1347.0</v>
      </c>
      <c r="F228" s="53">
        <v>5.0</v>
      </c>
      <c r="G228" s="53">
        <v>20.0</v>
      </c>
      <c r="H228" s="51" t="s">
        <v>875</v>
      </c>
      <c r="I228" s="53">
        <v>0.0</v>
      </c>
      <c r="J228" s="53">
        <v>0.0</v>
      </c>
      <c r="K228" s="51" t="s">
        <v>793</v>
      </c>
      <c r="L228" s="51" t="s">
        <v>793</v>
      </c>
      <c r="M228" s="51" t="s">
        <v>568</v>
      </c>
      <c r="N228" s="51" t="s">
        <v>136</v>
      </c>
    </row>
    <row r="229">
      <c r="A229" s="51" t="s">
        <v>1035</v>
      </c>
      <c r="B229" s="51" t="s">
        <v>1037</v>
      </c>
      <c r="C229" s="51">
        <v>4.0</v>
      </c>
      <c r="D229" s="53">
        <v>429.0</v>
      </c>
      <c r="E229" s="53">
        <v>438.0</v>
      </c>
      <c r="F229" s="53">
        <v>1.0</v>
      </c>
      <c r="G229" s="53">
        <v>6.0</v>
      </c>
      <c r="H229" s="51" t="s">
        <v>875</v>
      </c>
      <c r="I229" s="53">
        <v>44728.0</v>
      </c>
      <c r="J229" s="53">
        <v>21.51</v>
      </c>
      <c r="K229" s="51" t="s">
        <v>853</v>
      </c>
      <c r="L229" s="51" t="s">
        <v>793</v>
      </c>
      <c r="M229" s="51" t="s">
        <v>568</v>
      </c>
      <c r="N229" s="51" t="s">
        <v>544</v>
      </c>
    </row>
    <row r="230">
      <c r="A230" s="51" t="s">
        <v>1039</v>
      </c>
      <c r="B230" s="51" t="s">
        <v>1040</v>
      </c>
      <c r="C230" s="51">
        <v>4.0</v>
      </c>
      <c r="D230" s="53">
        <v>421.0</v>
      </c>
      <c r="E230" s="53">
        <v>487.0</v>
      </c>
      <c r="F230" s="53">
        <v>7.0</v>
      </c>
      <c r="G230" s="53">
        <v>12.0</v>
      </c>
      <c r="H230" s="51" t="s">
        <v>875</v>
      </c>
      <c r="I230" s="53">
        <v>70395.0</v>
      </c>
      <c r="J230" s="53">
        <v>0.0</v>
      </c>
      <c r="K230" s="51" t="s">
        <v>793</v>
      </c>
      <c r="L230" s="51" t="s">
        <v>976</v>
      </c>
      <c r="M230" s="51" t="s">
        <v>568</v>
      </c>
      <c r="N230" s="51" t="s">
        <v>138</v>
      </c>
    </row>
    <row r="231">
      <c r="A231" s="51" t="s">
        <v>1041</v>
      </c>
      <c r="B231" s="51" t="s">
        <v>1042</v>
      </c>
      <c r="C231" s="51">
        <v>4.0</v>
      </c>
      <c r="D231" s="52">
        <v>4326.0</v>
      </c>
      <c r="E231" s="52">
        <v>5030.0</v>
      </c>
      <c r="F231" s="53">
        <v>70.0</v>
      </c>
      <c r="G231" s="53">
        <v>95.0</v>
      </c>
      <c r="H231" s="51" t="s">
        <v>875</v>
      </c>
      <c r="I231" s="53">
        <v>70466.0</v>
      </c>
      <c r="J231" s="53">
        <v>0.0</v>
      </c>
      <c r="K231" s="51" t="s">
        <v>793</v>
      </c>
      <c r="L231" s="51" t="s">
        <v>976</v>
      </c>
      <c r="M231" s="51" t="s">
        <v>568</v>
      </c>
      <c r="N231" s="51" t="s">
        <v>138</v>
      </c>
    </row>
    <row r="232">
      <c r="A232" s="51" t="s">
        <v>1043</v>
      </c>
      <c r="B232" s="51" t="s">
        <v>1044</v>
      </c>
      <c r="C232" s="51">
        <v>4.0</v>
      </c>
      <c r="D232" s="52">
        <v>2277.0</v>
      </c>
      <c r="E232" s="52">
        <v>2649.0</v>
      </c>
      <c r="F232" s="53">
        <v>37.0</v>
      </c>
      <c r="G232" s="53">
        <v>50.0</v>
      </c>
      <c r="H232" s="51" t="s">
        <v>875</v>
      </c>
      <c r="I232" s="53">
        <v>71903.0</v>
      </c>
      <c r="J232" s="53">
        <v>0.0</v>
      </c>
      <c r="K232" s="51" t="s">
        <v>793</v>
      </c>
      <c r="L232" s="51" t="s">
        <v>976</v>
      </c>
      <c r="M232" s="51" t="s">
        <v>568</v>
      </c>
      <c r="N232" s="51" t="s">
        <v>138</v>
      </c>
    </row>
    <row r="233">
      <c r="A233" s="51" t="s">
        <v>1045</v>
      </c>
      <c r="B233" s="51" t="s">
        <v>1046</v>
      </c>
      <c r="C233" s="51">
        <v>4.0</v>
      </c>
      <c r="D233" s="53">
        <v>60.0</v>
      </c>
      <c r="E233" s="53">
        <v>65.0</v>
      </c>
      <c r="F233" s="53">
        <v>0.0</v>
      </c>
      <c r="G233" s="53">
        <v>1.0</v>
      </c>
      <c r="H233" s="51" t="s">
        <v>875</v>
      </c>
      <c r="I233" s="53">
        <v>75170.0</v>
      </c>
      <c r="J233" s="53">
        <v>0.0</v>
      </c>
      <c r="K233" s="51" t="s">
        <v>853</v>
      </c>
      <c r="L233" s="51" t="s">
        <v>976</v>
      </c>
      <c r="M233" s="51" t="s">
        <v>568</v>
      </c>
      <c r="N233" s="51" t="s">
        <v>138</v>
      </c>
    </row>
    <row r="234">
      <c r="A234" s="51" t="s">
        <v>1047</v>
      </c>
      <c r="B234" s="51" t="s">
        <v>1048</v>
      </c>
      <c r="C234" s="51">
        <v>4.0</v>
      </c>
      <c r="D234" s="52">
        <v>3851.0</v>
      </c>
      <c r="E234" s="52">
        <v>4203.0</v>
      </c>
      <c r="F234" s="53">
        <v>35.0</v>
      </c>
      <c r="G234" s="53">
        <v>105.0</v>
      </c>
      <c r="H234" s="51" t="s">
        <v>875</v>
      </c>
      <c r="I234" s="53">
        <v>70587.0</v>
      </c>
      <c r="J234" s="53">
        <v>0.0</v>
      </c>
      <c r="K234" s="51" t="s">
        <v>793</v>
      </c>
      <c r="L234" s="51" t="s">
        <v>976</v>
      </c>
      <c r="M234" s="51" t="s">
        <v>568</v>
      </c>
      <c r="N234" s="51" t="s">
        <v>138</v>
      </c>
    </row>
    <row r="235">
      <c r="A235" s="51" t="s">
        <v>1049</v>
      </c>
      <c r="B235" s="51" t="s">
        <v>1050</v>
      </c>
      <c r="C235" s="51">
        <v>4.0</v>
      </c>
      <c r="D235" s="53">
        <v>670.0</v>
      </c>
      <c r="E235" s="53">
        <v>730.0</v>
      </c>
      <c r="F235" s="53">
        <v>6.0</v>
      </c>
      <c r="G235" s="53">
        <v>18.0</v>
      </c>
      <c r="H235" s="51" t="s">
        <v>875</v>
      </c>
      <c r="I235" s="53">
        <v>75595.0</v>
      </c>
      <c r="J235" s="53">
        <v>0.0</v>
      </c>
      <c r="K235" s="51" t="s">
        <v>853</v>
      </c>
      <c r="L235" s="51" t="s">
        <v>976</v>
      </c>
      <c r="M235" s="51" t="s">
        <v>568</v>
      </c>
      <c r="N235" s="51" t="s">
        <v>138</v>
      </c>
    </row>
    <row r="236">
      <c r="A236" s="51" t="s">
        <v>1051</v>
      </c>
      <c r="B236" s="51" t="s">
        <v>1052</v>
      </c>
      <c r="C236" s="51">
        <v>4.0</v>
      </c>
      <c r="D236" s="53">
        <v>51.0</v>
      </c>
      <c r="E236" s="53">
        <v>57.0</v>
      </c>
      <c r="F236" s="53">
        <v>1.0</v>
      </c>
      <c r="G236" s="53">
        <v>1.0</v>
      </c>
      <c r="H236" s="51" t="s">
        <v>875</v>
      </c>
      <c r="I236" s="53">
        <v>63870.0</v>
      </c>
      <c r="J236" s="53">
        <v>0.0</v>
      </c>
      <c r="K236" s="51" t="s">
        <v>793</v>
      </c>
      <c r="L236" s="51" t="s">
        <v>976</v>
      </c>
      <c r="M236" s="51" t="s">
        <v>568</v>
      </c>
      <c r="N236" s="51" t="s">
        <v>544</v>
      </c>
    </row>
    <row r="237">
      <c r="A237" s="51" t="s">
        <v>1056</v>
      </c>
      <c r="B237" s="51" t="s">
        <v>1057</v>
      </c>
      <c r="C237" s="51">
        <v>4.0</v>
      </c>
      <c r="D237" s="53">
        <v>723.0</v>
      </c>
      <c r="E237" s="53">
        <v>791.0</v>
      </c>
      <c r="F237" s="53">
        <v>7.0</v>
      </c>
      <c r="G237" s="53">
        <v>12.0</v>
      </c>
      <c r="H237" s="51" t="s">
        <v>875</v>
      </c>
      <c r="I237" s="53">
        <v>74280.0</v>
      </c>
      <c r="J237" s="53">
        <v>0.0</v>
      </c>
      <c r="K237" s="51" t="s">
        <v>793</v>
      </c>
      <c r="L237" s="51" t="s">
        <v>976</v>
      </c>
      <c r="M237" s="51" t="s">
        <v>568</v>
      </c>
      <c r="N237" s="51" t="s">
        <v>138</v>
      </c>
    </row>
    <row r="238">
      <c r="A238" s="51" t="s">
        <v>1062</v>
      </c>
      <c r="B238" s="51" t="s">
        <v>1063</v>
      </c>
      <c r="C238" s="51">
        <v>4.0</v>
      </c>
      <c r="D238" s="53">
        <v>331.0</v>
      </c>
      <c r="E238" s="53">
        <v>360.0</v>
      </c>
      <c r="F238" s="53">
        <v>3.0</v>
      </c>
      <c r="G238" s="53">
        <v>6.0</v>
      </c>
      <c r="H238" s="51" t="s">
        <v>875</v>
      </c>
      <c r="I238" s="53">
        <v>75383.0</v>
      </c>
      <c r="J238" s="53">
        <v>0.0</v>
      </c>
      <c r="K238" s="51" t="s">
        <v>793</v>
      </c>
      <c r="L238" s="51" t="s">
        <v>976</v>
      </c>
      <c r="M238" s="51" t="s">
        <v>568</v>
      </c>
      <c r="N238" s="51" t="s">
        <v>138</v>
      </c>
    </row>
    <row r="239">
      <c r="A239" s="51" t="s">
        <v>1064</v>
      </c>
      <c r="B239" s="51" t="s">
        <v>1065</v>
      </c>
      <c r="C239" s="51">
        <v>4.0</v>
      </c>
      <c r="D239" s="53">
        <v>544.0</v>
      </c>
      <c r="E239" s="53">
        <v>589.0</v>
      </c>
      <c r="F239" s="53">
        <v>4.0</v>
      </c>
      <c r="G239" s="53">
        <v>9.0</v>
      </c>
      <c r="H239" s="51" t="s">
        <v>875</v>
      </c>
      <c r="I239" s="53">
        <v>76273.0</v>
      </c>
      <c r="J239" s="53">
        <v>0.0</v>
      </c>
      <c r="K239" s="51" t="s">
        <v>793</v>
      </c>
      <c r="L239" s="51" t="s">
        <v>976</v>
      </c>
      <c r="M239" s="51" t="s">
        <v>568</v>
      </c>
      <c r="N239" s="51" t="s">
        <v>138</v>
      </c>
    </row>
    <row r="240">
      <c r="A240" s="51" t="s">
        <v>1066</v>
      </c>
      <c r="B240" s="51" t="s">
        <v>1067</v>
      </c>
      <c r="C240" s="51">
        <v>4.0</v>
      </c>
      <c r="D240" s="53">
        <v>184.0</v>
      </c>
      <c r="E240" s="53">
        <v>214.0</v>
      </c>
      <c r="F240" s="53">
        <v>3.0</v>
      </c>
      <c r="G240" s="53">
        <v>3.0</v>
      </c>
      <c r="H240" s="51" t="s">
        <v>875</v>
      </c>
      <c r="I240" s="53">
        <v>50646.0</v>
      </c>
      <c r="J240" s="53">
        <v>0.0</v>
      </c>
      <c r="K240" s="51" t="s">
        <v>793</v>
      </c>
      <c r="L240" s="51" t="s">
        <v>976</v>
      </c>
      <c r="M240" s="51" t="s">
        <v>568</v>
      </c>
      <c r="N240" s="51" t="s">
        <v>544</v>
      </c>
    </row>
    <row r="241">
      <c r="A241" s="51" t="s">
        <v>1068</v>
      </c>
      <c r="B241" s="51" t="s">
        <v>1069</v>
      </c>
      <c r="C241" s="51">
        <v>4.0</v>
      </c>
      <c r="D241" s="53">
        <v>196.0</v>
      </c>
      <c r="E241" s="53">
        <v>215.0</v>
      </c>
      <c r="F241" s="53">
        <v>2.0</v>
      </c>
      <c r="G241" s="53">
        <v>3.0</v>
      </c>
      <c r="H241" s="51" t="s">
        <v>875</v>
      </c>
      <c r="I241" s="53">
        <v>66095.0</v>
      </c>
      <c r="J241" s="53">
        <v>31.78</v>
      </c>
      <c r="K241" s="51" t="s">
        <v>793</v>
      </c>
      <c r="L241" s="51" t="s">
        <v>976</v>
      </c>
      <c r="M241" s="51" t="s">
        <v>568</v>
      </c>
      <c r="N241" s="51" t="s">
        <v>138</v>
      </c>
    </row>
    <row r="242">
      <c r="A242" s="51" t="s">
        <v>1070</v>
      </c>
      <c r="B242" s="51" t="s">
        <v>1071</v>
      </c>
      <c r="C242" s="51">
        <v>4.0</v>
      </c>
      <c r="D242" s="52">
        <v>3284.0</v>
      </c>
      <c r="E242" s="52">
        <v>3540.0</v>
      </c>
      <c r="F242" s="53">
        <v>26.0</v>
      </c>
      <c r="G242" s="53">
        <v>56.0</v>
      </c>
      <c r="H242" s="51" t="s">
        <v>875</v>
      </c>
      <c r="I242" s="53">
        <v>27377.0</v>
      </c>
      <c r="J242" s="53">
        <v>13.16</v>
      </c>
      <c r="K242" s="51" t="s">
        <v>793</v>
      </c>
      <c r="L242" s="51" t="s">
        <v>976</v>
      </c>
      <c r="M242" s="51" t="s">
        <v>568</v>
      </c>
      <c r="N242" s="51" t="s">
        <v>544</v>
      </c>
    </row>
    <row r="243">
      <c r="A243" s="51" t="s">
        <v>1072</v>
      </c>
      <c r="B243" s="56" t="s">
        <v>1073</v>
      </c>
      <c r="C243" s="51">
        <v>4.0</v>
      </c>
      <c r="D243" s="52">
        <v>1021.0</v>
      </c>
      <c r="E243" s="52">
        <v>1119.0</v>
      </c>
      <c r="F243" s="53">
        <v>10.0</v>
      </c>
      <c r="G243" s="53">
        <v>17.0</v>
      </c>
      <c r="H243" s="51" t="s">
        <v>875</v>
      </c>
      <c r="I243" s="53">
        <v>56828.0</v>
      </c>
      <c r="J243" s="53">
        <v>0.0</v>
      </c>
      <c r="K243" s="51" t="s">
        <v>793</v>
      </c>
      <c r="L243" s="51" t="s">
        <v>976</v>
      </c>
      <c r="M243" s="51" t="s">
        <v>568</v>
      </c>
      <c r="N243" s="51" t="s">
        <v>544</v>
      </c>
    </row>
    <row r="244">
      <c r="A244" s="51" t="s">
        <v>1074</v>
      </c>
      <c r="B244" s="51" t="s">
        <v>1075</v>
      </c>
      <c r="C244" s="51">
        <v>4.0</v>
      </c>
      <c r="D244" s="53">
        <v>65.0</v>
      </c>
      <c r="E244" s="53">
        <v>68.0</v>
      </c>
      <c r="F244" s="53">
        <v>0.0</v>
      </c>
      <c r="G244" s="53">
        <v>1.0</v>
      </c>
      <c r="H244" s="51" t="s">
        <v>875</v>
      </c>
      <c r="I244" s="53">
        <v>42401.0</v>
      </c>
      <c r="J244" s="53">
        <v>20.39</v>
      </c>
      <c r="K244" s="51" t="s">
        <v>793</v>
      </c>
      <c r="L244" s="51" t="s">
        <v>793</v>
      </c>
      <c r="M244" s="51" t="s">
        <v>568</v>
      </c>
      <c r="N244" s="51" t="s">
        <v>544</v>
      </c>
    </row>
    <row r="245">
      <c r="A245" s="51" t="s">
        <v>1076</v>
      </c>
      <c r="B245" s="51" t="s">
        <v>1077</v>
      </c>
      <c r="C245" s="51">
        <v>4.0</v>
      </c>
      <c r="D245" s="53">
        <v>308.0</v>
      </c>
      <c r="E245" s="53">
        <v>307.0</v>
      </c>
      <c r="F245" s="53">
        <v>0.0</v>
      </c>
      <c r="G245" s="53">
        <v>7.0</v>
      </c>
      <c r="H245" s="51" t="s">
        <v>875</v>
      </c>
      <c r="I245" s="53">
        <v>71650.0</v>
      </c>
      <c r="J245" s="53">
        <v>34.45</v>
      </c>
      <c r="K245" s="51" t="s">
        <v>876</v>
      </c>
      <c r="L245" s="51" t="s">
        <v>793</v>
      </c>
      <c r="M245" s="51" t="s">
        <v>568</v>
      </c>
      <c r="N245" s="51" t="s">
        <v>138</v>
      </c>
    </row>
    <row r="246">
      <c r="A246" s="51" t="s">
        <v>1078</v>
      </c>
      <c r="B246" s="51" t="s">
        <v>1079</v>
      </c>
      <c r="C246" s="51">
        <v>4.0</v>
      </c>
      <c r="D246" s="53">
        <v>649.0</v>
      </c>
      <c r="E246" s="53">
        <v>698.0</v>
      </c>
      <c r="F246" s="53">
        <v>5.0</v>
      </c>
      <c r="G246" s="53">
        <v>15.0</v>
      </c>
      <c r="H246" s="51" t="s">
        <v>875</v>
      </c>
      <c r="I246" s="53">
        <v>0.0</v>
      </c>
      <c r="J246" s="53">
        <v>0.0</v>
      </c>
      <c r="K246" s="51" t="s">
        <v>793</v>
      </c>
      <c r="L246" s="51" t="s">
        <v>836</v>
      </c>
      <c r="M246" s="51" t="s">
        <v>568</v>
      </c>
      <c r="N246" s="51" t="s">
        <v>136</v>
      </c>
    </row>
    <row r="247">
      <c r="A247" s="51" t="s">
        <v>1080</v>
      </c>
      <c r="B247" s="51" t="s">
        <v>1081</v>
      </c>
      <c r="C247" s="51">
        <v>4.0</v>
      </c>
      <c r="D247" s="53">
        <v>85.0</v>
      </c>
      <c r="E247" s="53">
        <v>88.0</v>
      </c>
      <c r="F247" s="53">
        <v>0.0</v>
      </c>
      <c r="G247" s="53">
        <v>2.0</v>
      </c>
      <c r="H247" s="51" t="s">
        <v>875</v>
      </c>
      <c r="I247" s="53">
        <v>64800.0</v>
      </c>
      <c r="J247" s="53">
        <v>31.16</v>
      </c>
      <c r="K247" s="51" t="s">
        <v>793</v>
      </c>
      <c r="L247" s="51" t="s">
        <v>793</v>
      </c>
      <c r="M247" s="51" t="s">
        <v>568</v>
      </c>
      <c r="N247" s="51" t="s">
        <v>138</v>
      </c>
    </row>
    <row r="248">
      <c r="A248" s="51" t="s">
        <v>1082</v>
      </c>
      <c r="B248" s="51" t="s">
        <v>1083</v>
      </c>
      <c r="C248" s="51">
        <v>4.0</v>
      </c>
      <c r="D248" s="53">
        <v>879.0</v>
      </c>
      <c r="E248" s="53">
        <v>924.0</v>
      </c>
      <c r="F248" s="53">
        <v>4.0</v>
      </c>
      <c r="G248" s="53">
        <v>23.0</v>
      </c>
      <c r="H248" s="51" t="s">
        <v>875</v>
      </c>
      <c r="I248" s="53">
        <v>51385.0</v>
      </c>
      <c r="J248" s="53">
        <v>24.71</v>
      </c>
      <c r="K248" s="51" t="s">
        <v>793</v>
      </c>
      <c r="L248" s="51" t="s">
        <v>793</v>
      </c>
      <c r="M248" s="51" t="s">
        <v>568</v>
      </c>
      <c r="N248" s="51" t="s">
        <v>544</v>
      </c>
    </row>
    <row r="249">
      <c r="A249" s="51" t="s">
        <v>1084</v>
      </c>
      <c r="B249" s="51" t="s">
        <v>1085</v>
      </c>
      <c r="C249" s="51">
        <v>4.0</v>
      </c>
      <c r="D249" s="53">
        <v>603.0</v>
      </c>
      <c r="E249" s="53">
        <v>664.0</v>
      </c>
      <c r="F249" s="53">
        <v>6.0</v>
      </c>
      <c r="G249" s="53">
        <v>16.0</v>
      </c>
      <c r="H249" s="51" t="s">
        <v>875</v>
      </c>
      <c r="I249" s="53">
        <v>57516.0</v>
      </c>
      <c r="J249" s="53">
        <v>27.65</v>
      </c>
      <c r="K249" s="51" t="s">
        <v>793</v>
      </c>
      <c r="L249" s="51" t="s">
        <v>793</v>
      </c>
      <c r="M249" s="51" t="s">
        <v>568</v>
      </c>
      <c r="N249" s="51" t="s">
        <v>544</v>
      </c>
    </row>
    <row r="250">
      <c r="A250" s="51" t="s">
        <v>1086</v>
      </c>
      <c r="B250" s="51" t="s">
        <v>1087</v>
      </c>
      <c r="C250" s="51">
        <v>4.0</v>
      </c>
      <c r="D250" s="52">
        <v>1461.0</v>
      </c>
      <c r="E250" s="52">
        <v>1705.0</v>
      </c>
      <c r="F250" s="53">
        <v>24.0</v>
      </c>
      <c r="G250" s="53">
        <v>49.0</v>
      </c>
      <c r="H250" s="51" t="s">
        <v>875</v>
      </c>
      <c r="I250" s="55">
        <v>100000.0</v>
      </c>
      <c r="J250" s="53">
        <v>49.53</v>
      </c>
      <c r="K250" s="51" t="s">
        <v>853</v>
      </c>
      <c r="L250" s="51" t="s">
        <v>793</v>
      </c>
      <c r="M250" s="51" t="s">
        <v>568</v>
      </c>
      <c r="N250" s="51" t="s">
        <v>138</v>
      </c>
    </row>
    <row r="251">
      <c r="A251" s="51" t="s">
        <v>1088</v>
      </c>
      <c r="B251" s="51" t="s">
        <v>1089</v>
      </c>
      <c r="C251" s="51">
        <v>4.0</v>
      </c>
      <c r="D251" s="52">
        <v>1130.0</v>
      </c>
      <c r="E251" s="52">
        <v>1260.0</v>
      </c>
      <c r="F251" s="53">
        <v>13.0</v>
      </c>
      <c r="G251" s="53">
        <v>34.0</v>
      </c>
      <c r="H251" s="51" t="s">
        <v>875</v>
      </c>
      <c r="I251" s="53">
        <v>31505.0</v>
      </c>
      <c r="J251" s="53">
        <v>0.0</v>
      </c>
      <c r="K251" s="51" t="s">
        <v>793</v>
      </c>
      <c r="L251" s="51" t="s">
        <v>793</v>
      </c>
      <c r="M251" s="51" t="s">
        <v>568</v>
      </c>
      <c r="N251" s="51" t="s">
        <v>544</v>
      </c>
    </row>
    <row r="252">
      <c r="A252" s="51" t="s">
        <v>1090</v>
      </c>
      <c r="B252" s="51" t="s">
        <v>1091</v>
      </c>
      <c r="C252" s="51">
        <v>4.0</v>
      </c>
      <c r="D252" s="53">
        <v>309.0</v>
      </c>
      <c r="E252" s="53">
        <v>333.0</v>
      </c>
      <c r="F252" s="53">
        <v>2.0</v>
      </c>
      <c r="G252" s="53">
        <v>8.0</v>
      </c>
      <c r="H252" s="51" t="s">
        <v>875</v>
      </c>
      <c r="I252" s="53">
        <v>48016.0</v>
      </c>
      <c r="J252" s="53">
        <v>23.09</v>
      </c>
      <c r="K252" s="51" t="s">
        <v>853</v>
      </c>
      <c r="L252" s="51" t="s">
        <v>793</v>
      </c>
      <c r="M252" s="51" t="s">
        <v>568</v>
      </c>
      <c r="N252" s="51" t="s">
        <v>544</v>
      </c>
    </row>
    <row r="253">
      <c r="A253" s="51" t="s">
        <v>1092</v>
      </c>
      <c r="B253" s="51" t="s">
        <v>1093</v>
      </c>
      <c r="C253" s="51">
        <v>4.0</v>
      </c>
      <c r="D253" s="53">
        <v>195.0</v>
      </c>
      <c r="E253" s="53">
        <v>271.0</v>
      </c>
      <c r="F253" s="53">
        <v>8.0</v>
      </c>
      <c r="G253" s="53">
        <v>4.0</v>
      </c>
      <c r="H253" s="51" t="s">
        <v>875</v>
      </c>
      <c r="I253" s="53">
        <v>26588.0</v>
      </c>
      <c r="J253" s="53">
        <v>12.78</v>
      </c>
      <c r="K253" s="51" t="s">
        <v>793</v>
      </c>
      <c r="L253" s="51" t="s">
        <v>793</v>
      </c>
      <c r="M253" s="51" t="s">
        <v>568</v>
      </c>
      <c r="N253" s="51" t="s">
        <v>544</v>
      </c>
    </row>
    <row r="254">
      <c r="A254" s="51" t="s">
        <v>1094</v>
      </c>
      <c r="B254" s="51" t="s">
        <v>1095</v>
      </c>
      <c r="C254" s="51">
        <v>4.0</v>
      </c>
      <c r="D254" s="53">
        <v>153.0</v>
      </c>
      <c r="E254" s="53">
        <v>129.0</v>
      </c>
      <c r="F254" s="53">
        <v>0.0</v>
      </c>
      <c r="G254" s="53">
        <v>5.0</v>
      </c>
      <c r="H254" s="51" t="s">
        <v>875</v>
      </c>
      <c r="I254" s="53">
        <v>34125.0</v>
      </c>
      <c r="J254" s="53">
        <v>16.41</v>
      </c>
      <c r="K254" s="51" t="s">
        <v>793</v>
      </c>
      <c r="L254" s="51" t="s">
        <v>793</v>
      </c>
      <c r="M254" s="51" t="s">
        <v>568</v>
      </c>
      <c r="N254" s="51" t="s">
        <v>544</v>
      </c>
    </row>
    <row r="255">
      <c r="A255" s="51" t="s">
        <v>1096</v>
      </c>
      <c r="B255" s="51" t="s">
        <v>1097</v>
      </c>
      <c r="C255" s="51">
        <v>4.0</v>
      </c>
      <c r="D255" s="53">
        <v>621.0</v>
      </c>
      <c r="E255" s="53">
        <v>664.0</v>
      </c>
      <c r="F255" s="53">
        <v>4.0</v>
      </c>
      <c r="G255" s="53">
        <v>8.0</v>
      </c>
      <c r="H255" s="51" t="s">
        <v>875</v>
      </c>
      <c r="I255" s="53">
        <v>59023.0</v>
      </c>
      <c r="J255" s="53">
        <v>28.38</v>
      </c>
      <c r="K255" s="51" t="s">
        <v>793</v>
      </c>
      <c r="L255" s="51" t="s">
        <v>793</v>
      </c>
      <c r="M255" s="51" t="s">
        <v>568</v>
      </c>
      <c r="N255" s="51" t="s">
        <v>544</v>
      </c>
    </row>
    <row r="256">
      <c r="A256" s="51" t="s">
        <v>1098</v>
      </c>
      <c r="B256" s="51" t="s">
        <v>1099</v>
      </c>
      <c r="C256" s="51">
        <v>4.0</v>
      </c>
      <c r="D256" s="53">
        <v>334.0</v>
      </c>
      <c r="E256" s="53">
        <v>292.0</v>
      </c>
      <c r="F256" s="53">
        <v>0.0</v>
      </c>
      <c r="G256" s="53">
        <v>8.0</v>
      </c>
      <c r="H256" s="51" t="s">
        <v>875</v>
      </c>
      <c r="I256" s="53">
        <v>53540.0</v>
      </c>
      <c r="J256" s="53">
        <v>25.74</v>
      </c>
      <c r="K256" s="51" t="s">
        <v>853</v>
      </c>
      <c r="L256" s="51" t="s">
        <v>793</v>
      </c>
      <c r="M256" s="51" t="s">
        <v>568</v>
      </c>
      <c r="N256" s="51" t="s">
        <v>544</v>
      </c>
    </row>
    <row r="257">
      <c r="A257" s="51" t="s">
        <v>1100</v>
      </c>
      <c r="B257" s="51" t="s">
        <v>1101</v>
      </c>
      <c r="C257" s="51">
        <v>4.0</v>
      </c>
      <c r="D257" s="53">
        <v>456.0</v>
      </c>
      <c r="E257" s="53">
        <v>544.0</v>
      </c>
      <c r="F257" s="53">
        <v>9.0</v>
      </c>
      <c r="G257" s="53">
        <v>14.0</v>
      </c>
      <c r="H257" s="51" t="s">
        <v>875</v>
      </c>
      <c r="I257" s="53">
        <v>79126.0</v>
      </c>
      <c r="J257" s="53">
        <v>38.04</v>
      </c>
      <c r="K257" s="51" t="s">
        <v>853</v>
      </c>
      <c r="L257" s="51" t="s">
        <v>823</v>
      </c>
      <c r="M257" s="51" t="s">
        <v>568</v>
      </c>
      <c r="N257" s="51" t="s">
        <v>138</v>
      </c>
    </row>
    <row r="258">
      <c r="A258" s="51" t="s">
        <v>1102</v>
      </c>
      <c r="B258" s="51" t="s">
        <v>1103</v>
      </c>
      <c r="C258" s="51">
        <v>4.0</v>
      </c>
      <c r="D258" s="53">
        <v>362.0</v>
      </c>
      <c r="E258" s="53">
        <v>367.0</v>
      </c>
      <c r="F258" s="53">
        <v>0.0</v>
      </c>
      <c r="G258" s="53">
        <v>8.0</v>
      </c>
      <c r="H258" s="51" t="s">
        <v>875</v>
      </c>
      <c r="I258" s="53">
        <v>59570.0</v>
      </c>
      <c r="J258" s="53">
        <v>28.64</v>
      </c>
      <c r="K258" s="51" t="s">
        <v>793</v>
      </c>
      <c r="L258" s="51" t="s">
        <v>836</v>
      </c>
      <c r="M258" s="51" t="s">
        <v>568</v>
      </c>
      <c r="N258" s="51" t="s">
        <v>544</v>
      </c>
    </row>
    <row r="259">
      <c r="A259" s="51" t="s">
        <v>1104</v>
      </c>
      <c r="B259" s="51" t="s">
        <v>1105</v>
      </c>
      <c r="C259" s="51">
        <v>4.0</v>
      </c>
      <c r="D259" s="53">
        <v>124.0</v>
      </c>
      <c r="E259" s="53">
        <v>167.0</v>
      </c>
      <c r="F259" s="53">
        <v>4.0</v>
      </c>
      <c r="G259" s="53">
        <v>2.0</v>
      </c>
      <c r="H259" s="51" t="s">
        <v>875</v>
      </c>
      <c r="I259" s="53">
        <v>55928.0</v>
      </c>
      <c r="J259" s="53">
        <v>26.89</v>
      </c>
      <c r="K259" s="51" t="s">
        <v>793</v>
      </c>
      <c r="L259" s="51" t="s">
        <v>823</v>
      </c>
      <c r="M259" s="51" t="s">
        <v>568</v>
      </c>
      <c r="N259" s="51" t="s">
        <v>544</v>
      </c>
    </row>
    <row r="260">
      <c r="A260" s="51" t="s">
        <v>1106</v>
      </c>
      <c r="B260" s="51" t="s">
        <v>1107</v>
      </c>
      <c r="C260" s="51">
        <v>4.0</v>
      </c>
      <c r="D260" s="53">
        <v>394.0</v>
      </c>
      <c r="E260" s="53">
        <v>467.0</v>
      </c>
      <c r="F260" s="53">
        <v>7.0</v>
      </c>
      <c r="G260" s="53">
        <v>3.0</v>
      </c>
      <c r="H260" s="51" t="s">
        <v>875</v>
      </c>
      <c r="I260" s="53">
        <v>27660.0</v>
      </c>
      <c r="J260" s="53">
        <v>13.3</v>
      </c>
      <c r="K260" s="51" t="s">
        <v>793</v>
      </c>
      <c r="L260" s="51" t="s">
        <v>793</v>
      </c>
      <c r="M260" s="51" t="s">
        <v>568</v>
      </c>
      <c r="N260" s="51" t="s">
        <v>544</v>
      </c>
    </row>
    <row r="261">
      <c r="A261" s="51" t="s">
        <v>1108</v>
      </c>
      <c r="B261" s="51" t="s">
        <v>1109</v>
      </c>
      <c r="C261" s="51">
        <v>4.0</v>
      </c>
      <c r="D261" s="53">
        <v>314.0</v>
      </c>
      <c r="E261" s="53">
        <v>355.0</v>
      </c>
      <c r="F261" s="53">
        <v>4.0</v>
      </c>
      <c r="G261" s="53">
        <v>4.0</v>
      </c>
      <c r="H261" s="51" t="s">
        <v>875</v>
      </c>
      <c r="I261" s="53">
        <v>65205.0</v>
      </c>
      <c r="J261" s="53">
        <v>31.35</v>
      </c>
      <c r="K261" s="51" t="s">
        <v>793</v>
      </c>
      <c r="L261" s="51" t="s">
        <v>976</v>
      </c>
      <c r="M261" s="51" t="s">
        <v>568</v>
      </c>
      <c r="N261" s="51" t="s">
        <v>138</v>
      </c>
    </row>
    <row r="262">
      <c r="A262" s="51" t="s">
        <v>1110</v>
      </c>
      <c r="B262" s="51" t="s">
        <v>1111</v>
      </c>
      <c r="C262" s="51">
        <v>4.0</v>
      </c>
      <c r="D262" s="53">
        <v>155.0</v>
      </c>
      <c r="E262" s="53">
        <v>156.0</v>
      </c>
      <c r="F262" s="53">
        <v>0.0</v>
      </c>
      <c r="G262" s="53">
        <v>3.0</v>
      </c>
      <c r="H262" s="51" t="s">
        <v>875</v>
      </c>
      <c r="I262" s="53">
        <v>46923.0</v>
      </c>
      <c r="J262" s="53">
        <v>22.56</v>
      </c>
      <c r="K262" s="51" t="s">
        <v>793</v>
      </c>
      <c r="L262" s="51" t="s">
        <v>793</v>
      </c>
      <c r="M262" s="51" t="s">
        <v>568</v>
      </c>
      <c r="N262" s="51" t="s">
        <v>544</v>
      </c>
    </row>
    <row r="263">
      <c r="A263" s="51" t="s">
        <v>1112</v>
      </c>
      <c r="B263" s="51" t="s">
        <v>1113</v>
      </c>
      <c r="C263" s="51">
        <v>4.0</v>
      </c>
      <c r="D263" s="53">
        <v>68.0</v>
      </c>
      <c r="E263" s="53">
        <v>87.0</v>
      </c>
      <c r="F263" s="53">
        <v>2.0</v>
      </c>
      <c r="G263" s="53">
        <v>1.0</v>
      </c>
      <c r="H263" s="51" t="s">
        <v>875</v>
      </c>
      <c r="I263" s="53">
        <v>46003.0</v>
      </c>
      <c r="J263" s="53">
        <v>22.12</v>
      </c>
      <c r="K263" s="51" t="s">
        <v>793</v>
      </c>
      <c r="L263" s="51" t="s">
        <v>793</v>
      </c>
      <c r="M263" s="51" t="s">
        <v>568</v>
      </c>
      <c r="N263" s="51" t="s">
        <v>544</v>
      </c>
    </row>
    <row r="264">
      <c r="A264" s="51" t="s">
        <v>1114</v>
      </c>
      <c r="B264" s="51" t="s">
        <v>1115</v>
      </c>
      <c r="C264" s="51">
        <v>4.0</v>
      </c>
      <c r="D264" s="53">
        <v>460.0</v>
      </c>
      <c r="E264" s="53">
        <v>509.0</v>
      </c>
      <c r="F264" s="53">
        <v>5.0</v>
      </c>
      <c r="G264" s="53">
        <v>12.0</v>
      </c>
      <c r="H264" s="51" t="s">
        <v>875</v>
      </c>
      <c r="I264" s="53">
        <v>70952.0</v>
      </c>
      <c r="J264" s="53">
        <v>34.12</v>
      </c>
      <c r="K264" s="51" t="s">
        <v>793</v>
      </c>
      <c r="L264" s="51" t="s">
        <v>793</v>
      </c>
      <c r="M264" s="51" t="s">
        <v>568</v>
      </c>
      <c r="N264" s="51" t="s">
        <v>138</v>
      </c>
    </row>
    <row r="265">
      <c r="A265" s="51" t="s">
        <v>1116</v>
      </c>
      <c r="B265" s="51" t="s">
        <v>1117</v>
      </c>
      <c r="C265" s="51">
        <v>4.0</v>
      </c>
      <c r="D265" s="53">
        <v>233.0</v>
      </c>
      <c r="E265" s="53">
        <v>254.0</v>
      </c>
      <c r="F265" s="53">
        <v>2.0</v>
      </c>
      <c r="G265" s="53">
        <v>6.0</v>
      </c>
      <c r="H265" s="51" t="s">
        <v>875</v>
      </c>
      <c r="I265" s="53">
        <v>74614.0</v>
      </c>
      <c r="J265" s="53">
        <v>35.88</v>
      </c>
      <c r="K265" s="51" t="s">
        <v>793</v>
      </c>
      <c r="L265" s="51" t="s">
        <v>823</v>
      </c>
      <c r="M265" s="51" t="s">
        <v>568</v>
      </c>
      <c r="N265" s="51" t="s">
        <v>138</v>
      </c>
    </row>
    <row r="266">
      <c r="A266" s="51" t="s">
        <v>1118</v>
      </c>
      <c r="B266" s="51" t="s">
        <v>1119</v>
      </c>
      <c r="C266" s="51">
        <v>4.0</v>
      </c>
      <c r="D266" s="53">
        <v>95.0</v>
      </c>
      <c r="E266" s="53">
        <v>121.0</v>
      </c>
      <c r="F266" s="53">
        <v>3.0</v>
      </c>
      <c r="G266" s="53">
        <v>3.0</v>
      </c>
      <c r="H266" s="51" t="s">
        <v>875</v>
      </c>
      <c r="I266" s="53">
        <v>40863.0</v>
      </c>
      <c r="J266" s="53">
        <v>0.0</v>
      </c>
      <c r="K266" s="51" t="s">
        <v>793</v>
      </c>
      <c r="L266" s="51" t="s">
        <v>793</v>
      </c>
      <c r="M266" s="51" t="s">
        <v>568</v>
      </c>
      <c r="N266" s="51" t="s">
        <v>544</v>
      </c>
    </row>
    <row r="267">
      <c r="A267" s="51" t="s">
        <v>1120</v>
      </c>
      <c r="B267" s="51" t="s">
        <v>1121</v>
      </c>
      <c r="C267" s="51">
        <v>4.0</v>
      </c>
      <c r="D267" s="53">
        <v>92.0</v>
      </c>
      <c r="E267" s="53">
        <v>106.0</v>
      </c>
      <c r="F267" s="53">
        <v>1.0</v>
      </c>
      <c r="G267" s="53">
        <v>2.0</v>
      </c>
      <c r="H267" s="51" t="s">
        <v>875</v>
      </c>
      <c r="I267" s="53">
        <v>80553.0</v>
      </c>
      <c r="J267" s="53">
        <v>38.73</v>
      </c>
      <c r="K267" s="51" t="s">
        <v>793</v>
      </c>
      <c r="L267" s="51" t="s">
        <v>793</v>
      </c>
      <c r="M267" s="51" t="s">
        <v>568</v>
      </c>
      <c r="N267" s="51" t="s">
        <v>138</v>
      </c>
    </row>
    <row r="268">
      <c r="A268" s="51" t="s">
        <v>1122</v>
      </c>
      <c r="B268" s="51" t="s">
        <v>1123</v>
      </c>
      <c r="C268" s="51">
        <v>4.0</v>
      </c>
      <c r="D268" s="52">
        <v>1823.0</v>
      </c>
      <c r="E268" s="52">
        <v>1944.0</v>
      </c>
      <c r="F268" s="53">
        <v>12.0</v>
      </c>
      <c r="G268" s="53">
        <v>22.0</v>
      </c>
      <c r="H268" s="51" t="s">
        <v>875</v>
      </c>
      <c r="I268" s="53">
        <v>26280.0</v>
      </c>
      <c r="J268" s="53">
        <v>12.64</v>
      </c>
      <c r="K268" s="51" t="s">
        <v>793</v>
      </c>
      <c r="L268" s="51" t="s">
        <v>793</v>
      </c>
      <c r="M268" s="51" t="s">
        <v>568</v>
      </c>
      <c r="N268" s="51" t="s">
        <v>544</v>
      </c>
    </row>
    <row r="269">
      <c r="A269" s="51" t="s">
        <v>1124</v>
      </c>
      <c r="B269" s="51" t="s">
        <v>1125</v>
      </c>
      <c r="C269" s="51">
        <v>4.0</v>
      </c>
      <c r="D269" s="53">
        <v>861.0</v>
      </c>
      <c r="E269" s="52">
        <v>1456.0</v>
      </c>
      <c r="F269" s="53">
        <v>60.0</v>
      </c>
      <c r="G269" s="53">
        <v>20.0</v>
      </c>
      <c r="H269" s="51" t="s">
        <v>875</v>
      </c>
      <c r="I269" s="55">
        <v>200000.0</v>
      </c>
      <c r="J269" s="53">
        <v>73.51</v>
      </c>
      <c r="K269" s="51" t="s">
        <v>793</v>
      </c>
      <c r="L269" s="51" t="s">
        <v>836</v>
      </c>
      <c r="M269" s="51" t="s">
        <v>568</v>
      </c>
      <c r="N269" s="51" t="s">
        <v>138</v>
      </c>
    </row>
    <row r="270">
      <c r="A270" s="51" t="s">
        <v>1126</v>
      </c>
      <c r="B270" s="51" t="s">
        <v>1127</v>
      </c>
      <c r="C270" s="51">
        <v>4.0</v>
      </c>
      <c r="D270" s="52">
        <v>1663.0</v>
      </c>
      <c r="E270" s="52">
        <v>1807.0</v>
      </c>
      <c r="F270" s="53">
        <v>14.0</v>
      </c>
      <c r="G270" s="53">
        <v>32.0</v>
      </c>
      <c r="H270" s="51" t="s">
        <v>875</v>
      </c>
      <c r="I270" s="53">
        <v>87673.0</v>
      </c>
      <c r="J270" s="53">
        <v>42.15</v>
      </c>
      <c r="K270" s="51" t="s">
        <v>793</v>
      </c>
      <c r="L270" s="51" t="s">
        <v>836</v>
      </c>
      <c r="M270" s="51" t="s">
        <v>568</v>
      </c>
      <c r="N270" s="51" t="s">
        <v>138</v>
      </c>
    </row>
    <row r="271">
      <c r="A271" s="51" t="s">
        <v>1128</v>
      </c>
      <c r="B271" s="51" t="s">
        <v>1129</v>
      </c>
      <c r="C271" s="51">
        <v>4.0</v>
      </c>
      <c r="D271" s="53">
        <v>483.0</v>
      </c>
      <c r="E271" s="53">
        <v>491.0</v>
      </c>
      <c r="F271" s="53">
        <v>1.0</v>
      </c>
      <c r="G271" s="53">
        <v>8.0</v>
      </c>
      <c r="H271" s="51" t="s">
        <v>875</v>
      </c>
      <c r="I271" s="53">
        <v>83783.0</v>
      </c>
      <c r="J271" s="53">
        <v>40.28</v>
      </c>
      <c r="K271" s="51" t="s">
        <v>793</v>
      </c>
      <c r="L271" s="51" t="s">
        <v>836</v>
      </c>
      <c r="M271" s="51" t="s">
        <v>568</v>
      </c>
      <c r="N271" s="51" t="s">
        <v>138</v>
      </c>
    </row>
    <row r="272">
      <c r="A272" s="51" t="s">
        <v>1130</v>
      </c>
      <c r="B272" s="51" t="s">
        <v>1131</v>
      </c>
      <c r="C272" s="51">
        <v>4.0</v>
      </c>
      <c r="D272" s="53">
        <v>108.0</v>
      </c>
      <c r="E272" s="53">
        <v>114.0</v>
      </c>
      <c r="F272" s="53">
        <v>1.0</v>
      </c>
      <c r="G272" s="53">
        <v>3.0</v>
      </c>
      <c r="H272" s="51" t="s">
        <v>875</v>
      </c>
      <c r="I272" s="53">
        <v>59954.0</v>
      </c>
      <c r="J272" s="53">
        <v>28.83</v>
      </c>
      <c r="K272" s="51" t="s">
        <v>793</v>
      </c>
      <c r="L272" s="51" t="s">
        <v>793</v>
      </c>
      <c r="M272" s="51" t="s">
        <v>568</v>
      </c>
      <c r="N272" s="51" t="s">
        <v>544</v>
      </c>
    </row>
    <row r="273">
      <c r="A273" s="51" t="s">
        <v>1132</v>
      </c>
      <c r="B273" s="51" t="s">
        <v>1133</v>
      </c>
      <c r="C273" s="51">
        <v>4.0</v>
      </c>
      <c r="D273" s="53">
        <v>285.0</v>
      </c>
      <c r="E273" s="53">
        <v>291.0</v>
      </c>
      <c r="F273" s="53">
        <v>1.0</v>
      </c>
      <c r="G273" s="53">
        <v>4.0</v>
      </c>
      <c r="H273" s="51" t="s">
        <v>1134</v>
      </c>
      <c r="I273" s="55">
        <v>100000.0</v>
      </c>
      <c r="J273" s="53">
        <v>54.29</v>
      </c>
      <c r="K273" s="51" t="s">
        <v>793</v>
      </c>
      <c r="L273" s="51" t="s">
        <v>793</v>
      </c>
      <c r="M273" s="51" t="s">
        <v>568</v>
      </c>
      <c r="N273" s="51" t="s">
        <v>138</v>
      </c>
    </row>
    <row r="274">
      <c r="A274" s="51" t="s">
        <v>1135</v>
      </c>
      <c r="B274" s="51" t="s">
        <v>1136</v>
      </c>
      <c r="C274" s="51">
        <v>4.0</v>
      </c>
      <c r="D274" s="53">
        <v>169.0</v>
      </c>
      <c r="E274" s="53">
        <v>193.0</v>
      </c>
      <c r="F274" s="53">
        <v>2.0</v>
      </c>
      <c r="G274" s="53">
        <v>4.0</v>
      </c>
      <c r="H274" s="51" t="s">
        <v>1134</v>
      </c>
      <c r="I274" s="55">
        <v>100000.0</v>
      </c>
      <c r="J274" s="53">
        <v>53.75</v>
      </c>
      <c r="K274" s="51" t="s">
        <v>793</v>
      </c>
      <c r="L274" s="51" t="s">
        <v>793</v>
      </c>
      <c r="M274" s="51" t="s">
        <v>568</v>
      </c>
      <c r="N274" s="51" t="s">
        <v>138</v>
      </c>
    </row>
    <row r="275">
      <c r="A275" s="51" t="s">
        <v>1137</v>
      </c>
      <c r="B275" s="51" t="s">
        <v>1138</v>
      </c>
      <c r="C275" s="51">
        <v>4.0</v>
      </c>
      <c r="D275" s="53">
        <v>592.0</v>
      </c>
      <c r="E275" s="53">
        <v>638.0</v>
      </c>
      <c r="F275" s="53">
        <v>5.0</v>
      </c>
      <c r="G275" s="53">
        <v>16.0</v>
      </c>
      <c r="H275" s="51" t="s">
        <v>1134</v>
      </c>
      <c r="I275" s="53">
        <v>82435.0</v>
      </c>
      <c r="J275" s="53">
        <v>39.64</v>
      </c>
      <c r="K275" s="51" t="s">
        <v>793</v>
      </c>
      <c r="L275" s="51" t="s">
        <v>976</v>
      </c>
      <c r="M275" s="51" t="s">
        <v>568</v>
      </c>
      <c r="N275" s="51" t="s">
        <v>138</v>
      </c>
    </row>
    <row r="276">
      <c r="A276" s="51" t="s">
        <v>1139</v>
      </c>
      <c r="B276" s="51" t="s">
        <v>1140</v>
      </c>
      <c r="C276" s="51">
        <v>4.0</v>
      </c>
      <c r="D276" s="52">
        <v>4420.0</v>
      </c>
      <c r="E276" s="52">
        <v>4695.0</v>
      </c>
      <c r="F276" s="53">
        <v>28.0</v>
      </c>
      <c r="G276" s="53">
        <v>71.0</v>
      </c>
      <c r="H276" s="51" t="s">
        <v>1134</v>
      </c>
      <c r="I276" s="55">
        <v>100000.0</v>
      </c>
      <c r="J276" s="53">
        <v>59.32</v>
      </c>
      <c r="K276" s="51" t="s">
        <v>793</v>
      </c>
      <c r="L276" s="51" t="s">
        <v>793</v>
      </c>
      <c r="M276" s="51" t="s">
        <v>568</v>
      </c>
      <c r="N276" s="51" t="s">
        <v>138</v>
      </c>
    </row>
    <row r="277">
      <c r="A277" s="51" t="s">
        <v>1141</v>
      </c>
      <c r="B277" s="56" t="s">
        <v>1142</v>
      </c>
      <c r="C277" s="51">
        <v>4.0</v>
      </c>
      <c r="D277" s="53">
        <v>65.0</v>
      </c>
      <c r="E277" s="53">
        <v>71.0</v>
      </c>
      <c r="F277" s="53">
        <v>1.0</v>
      </c>
      <c r="G277" s="53">
        <v>1.0</v>
      </c>
      <c r="H277" s="51" t="s">
        <v>1134</v>
      </c>
      <c r="I277" s="53">
        <v>72540.0</v>
      </c>
      <c r="J277" s="53">
        <v>34.87</v>
      </c>
      <c r="K277" s="51" t="s">
        <v>793</v>
      </c>
      <c r="L277" s="51" t="s">
        <v>793</v>
      </c>
      <c r="M277" s="51" t="s">
        <v>568</v>
      </c>
      <c r="N277" s="51" t="s">
        <v>138</v>
      </c>
    </row>
    <row r="278">
      <c r="A278" s="51" t="s">
        <v>1143</v>
      </c>
      <c r="B278" s="56" t="s">
        <v>1144</v>
      </c>
      <c r="C278" s="51">
        <v>4.0</v>
      </c>
      <c r="D278" s="53">
        <v>106.0</v>
      </c>
      <c r="E278" s="53">
        <v>111.0</v>
      </c>
      <c r="F278" s="53">
        <v>0.0</v>
      </c>
      <c r="G278" s="53">
        <v>2.0</v>
      </c>
      <c r="H278" s="51" t="s">
        <v>1134</v>
      </c>
      <c r="I278" s="53">
        <v>86309.0</v>
      </c>
      <c r="J278" s="53">
        <v>41.49</v>
      </c>
      <c r="K278" s="51" t="s">
        <v>853</v>
      </c>
      <c r="L278" s="51" t="s">
        <v>823</v>
      </c>
      <c r="M278" s="51" t="s">
        <v>568</v>
      </c>
      <c r="N278" s="51" t="s">
        <v>138</v>
      </c>
    </row>
    <row r="279">
      <c r="A279" s="51" t="s">
        <v>1145</v>
      </c>
      <c r="B279" s="56" t="s">
        <v>1146</v>
      </c>
      <c r="C279" s="51">
        <v>4.0</v>
      </c>
      <c r="D279" s="53">
        <v>72.0</v>
      </c>
      <c r="E279" s="53">
        <v>79.0</v>
      </c>
      <c r="F279" s="53">
        <v>1.0</v>
      </c>
      <c r="G279" s="53">
        <v>1.0</v>
      </c>
      <c r="H279" s="51" t="s">
        <v>1134</v>
      </c>
      <c r="I279" s="55">
        <v>200000.0</v>
      </c>
      <c r="J279" s="53">
        <v>78.2</v>
      </c>
      <c r="K279" s="51" t="s">
        <v>876</v>
      </c>
      <c r="L279" s="51" t="s">
        <v>823</v>
      </c>
      <c r="M279" s="51" t="s">
        <v>568</v>
      </c>
      <c r="N279" s="51" t="s">
        <v>138</v>
      </c>
    </row>
    <row r="280">
      <c r="A280" s="51" t="s">
        <v>1147</v>
      </c>
      <c r="B280" s="51" t="s">
        <v>1148</v>
      </c>
      <c r="C280" s="51">
        <v>4.0</v>
      </c>
      <c r="D280" s="53">
        <v>270.0</v>
      </c>
      <c r="E280" s="53">
        <v>295.0</v>
      </c>
      <c r="F280" s="53">
        <v>2.0</v>
      </c>
      <c r="G280" s="53">
        <v>4.0</v>
      </c>
      <c r="H280" s="51" t="s">
        <v>1134</v>
      </c>
      <c r="I280" s="53">
        <v>96720.0</v>
      </c>
      <c r="J280" s="53">
        <v>0.0</v>
      </c>
      <c r="K280" s="51" t="s">
        <v>793</v>
      </c>
      <c r="L280" s="51" t="s">
        <v>793</v>
      </c>
      <c r="M280" s="51" t="s">
        <v>568</v>
      </c>
      <c r="N280" s="51" t="s">
        <v>138</v>
      </c>
    </row>
    <row r="281">
      <c r="A281" s="51" t="s">
        <v>1149</v>
      </c>
      <c r="B281" s="51" t="s">
        <v>1150</v>
      </c>
      <c r="C281" s="51">
        <v>4.0</v>
      </c>
      <c r="D281" s="53">
        <v>133.0</v>
      </c>
      <c r="E281" s="53">
        <v>144.0</v>
      </c>
      <c r="F281" s="53">
        <v>1.0</v>
      </c>
      <c r="G281" s="53">
        <v>2.0</v>
      </c>
      <c r="H281" s="51" t="s">
        <v>1134</v>
      </c>
      <c r="I281" s="53">
        <v>77184.0</v>
      </c>
      <c r="J281" s="53">
        <v>0.0</v>
      </c>
      <c r="K281" s="51" t="s">
        <v>793</v>
      </c>
      <c r="L281" s="51" t="s">
        <v>793</v>
      </c>
      <c r="M281" s="51" t="s">
        <v>568</v>
      </c>
      <c r="N281" s="51" t="s">
        <v>138</v>
      </c>
    </row>
    <row r="282">
      <c r="A282" s="51" t="s">
        <v>1151</v>
      </c>
      <c r="B282" s="51" t="s">
        <v>1152</v>
      </c>
      <c r="C282" s="51">
        <v>4.0</v>
      </c>
      <c r="D282" s="53">
        <v>189.0</v>
      </c>
      <c r="E282" s="53">
        <v>204.0</v>
      </c>
      <c r="F282" s="53">
        <v>2.0</v>
      </c>
      <c r="G282" s="53">
        <v>3.0</v>
      </c>
      <c r="H282" s="51" t="s">
        <v>1134</v>
      </c>
      <c r="I282" s="53">
        <v>69677.0</v>
      </c>
      <c r="J282" s="53">
        <v>0.0</v>
      </c>
      <c r="K282" s="51" t="s">
        <v>793</v>
      </c>
      <c r="L282" s="51" t="s">
        <v>793</v>
      </c>
      <c r="M282" s="51" t="s">
        <v>568</v>
      </c>
      <c r="N282" s="51" t="s">
        <v>138</v>
      </c>
    </row>
    <row r="283">
      <c r="A283" s="51" t="s">
        <v>1153</v>
      </c>
      <c r="B283" s="51" t="s">
        <v>1154</v>
      </c>
      <c r="C283" s="51">
        <v>4.0</v>
      </c>
      <c r="D283" s="53">
        <v>107.0</v>
      </c>
      <c r="E283" s="53">
        <v>113.0</v>
      </c>
      <c r="F283" s="53">
        <v>1.0</v>
      </c>
      <c r="G283" s="53">
        <v>2.0</v>
      </c>
      <c r="H283" s="51" t="s">
        <v>1134</v>
      </c>
      <c r="I283" s="53">
        <v>78054.0</v>
      </c>
      <c r="J283" s="53">
        <v>0.0</v>
      </c>
      <c r="K283" s="51" t="s">
        <v>793</v>
      </c>
      <c r="L283" s="51" t="s">
        <v>793</v>
      </c>
      <c r="M283" s="51" t="s">
        <v>568</v>
      </c>
      <c r="N283" s="51" t="s">
        <v>138</v>
      </c>
    </row>
    <row r="284">
      <c r="A284" s="51" t="s">
        <v>1155</v>
      </c>
      <c r="B284" s="51" t="s">
        <v>1157</v>
      </c>
      <c r="C284" s="51">
        <v>4.0</v>
      </c>
      <c r="D284" s="53">
        <v>322.0</v>
      </c>
      <c r="E284" s="53">
        <v>366.0</v>
      </c>
      <c r="F284" s="53">
        <v>4.0</v>
      </c>
      <c r="G284" s="53">
        <v>5.0</v>
      </c>
      <c r="H284" s="51" t="s">
        <v>1134</v>
      </c>
      <c r="I284" s="53">
        <v>77457.0</v>
      </c>
      <c r="J284" s="53">
        <v>0.0</v>
      </c>
      <c r="K284" s="51" t="s">
        <v>793</v>
      </c>
      <c r="L284" s="51" t="s">
        <v>793</v>
      </c>
      <c r="M284" s="51" t="s">
        <v>568</v>
      </c>
      <c r="N284" s="51" t="s">
        <v>138</v>
      </c>
    </row>
    <row r="285">
      <c r="A285" s="51" t="s">
        <v>1158</v>
      </c>
      <c r="B285" s="51" t="s">
        <v>1159</v>
      </c>
      <c r="C285" s="51">
        <v>4.0</v>
      </c>
      <c r="D285" s="53">
        <v>58.0</v>
      </c>
      <c r="E285" s="53">
        <v>63.0</v>
      </c>
      <c r="F285" s="53">
        <v>0.0</v>
      </c>
      <c r="G285" s="53">
        <v>1.0</v>
      </c>
      <c r="H285" s="51" t="s">
        <v>1134</v>
      </c>
      <c r="I285" s="53">
        <v>71801.0</v>
      </c>
      <c r="J285" s="53">
        <v>0.0</v>
      </c>
      <c r="K285" s="51" t="s">
        <v>793</v>
      </c>
      <c r="L285" s="51" t="s">
        <v>793</v>
      </c>
      <c r="M285" s="51" t="s">
        <v>568</v>
      </c>
      <c r="N285" s="51" t="s">
        <v>138</v>
      </c>
    </row>
    <row r="286">
      <c r="A286" s="51" t="s">
        <v>1160</v>
      </c>
      <c r="B286" s="51" t="s">
        <v>1161</v>
      </c>
      <c r="C286" s="51">
        <v>4.0</v>
      </c>
      <c r="D286" s="53">
        <v>50.0</v>
      </c>
      <c r="E286" s="53">
        <v>53.0</v>
      </c>
      <c r="F286" s="53">
        <v>0.0</v>
      </c>
      <c r="G286" s="53">
        <v>1.0</v>
      </c>
      <c r="H286" s="51" t="s">
        <v>1134</v>
      </c>
      <c r="I286" s="53">
        <v>71892.0</v>
      </c>
      <c r="J286" s="53">
        <v>0.0</v>
      </c>
      <c r="K286" s="51" t="s">
        <v>793</v>
      </c>
      <c r="L286" s="51" t="s">
        <v>793</v>
      </c>
      <c r="M286" s="51" t="s">
        <v>568</v>
      </c>
      <c r="N286" s="51" t="s">
        <v>138</v>
      </c>
    </row>
    <row r="287">
      <c r="A287" s="51" t="s">
        <v>1162</v>
      </c>
      <c r="B287" s="51" t="s">
        <v>1163</v>
      </c>
      <c r="C287" s="51">
        <v>4.0</v>
      </c>
      <c r="D287" s="53">
        <v>68.0</v>
      </c>
      <c r="E287" s="53">
        <v>74.0</v>
      </c>
      <c r="F287" s="53">
        <v>1.0</v>
      </c>
      <c r="G287" s="53">
        <v>1.0</v>
      </c>
      <c r="H287" s="51" t="s">
        <v>1134</v>
      </c>
      <c r="I287" s="53">
        <v>91216.0</v>
      </c>
      <c r="J287" s="53">
        <v>0.0</v>
      </c>
      <c r="K287" s="51" t="s">
        <v>793</v>
      </c>
      <c r="L287" s="51" t="s">
        <v>793</v>
      </c>
      <c r="M287" s="51" t="s">
        <v>568</v>
      </c>
      <c r="N287" s="51" t="s">
        <v>138</v>
      </c>
    </row>
    <row r="288">
      <c r="A288" s="51" t="s">
        <v>1164</v>
      </c>
      <c r="B288" s="51" t="s">
        <v>1165</v>
      </c>
      <c r="C288" s="51">
        <v>4.0</v>
      </c>
      <c r="D288" s="53">
        <v>79.0</v>
      </c>
      <c r="E288" s="53">
        <v>86.0</v>
      </c>
      <c r="F288" s="53">
        <v>1.0</v>
      </c>
      <c r="G288" s="53">
        <v>1.0</v>
      </c>
      <c r="H288" s="51" t="s">
        <v>1134</v>
      </c>
      <c r="I288" s="53">
        <v>80806.0</v>
      </c>
      <c r="J288" s="53">
        <v>0.0</v>
      </c>
      <c r="K288" s="51" t="s">
        <v>793</v>
      </c>
      <c r="L288" s="51" t="s">
        <v>793</v>
      </c>
      <c r="M288" s="51" t="s">
        <v>568</v>
      </c>
      <c r="N288" s="51" t="s">
        <v>138</v>
      </c>
    </row>
    <row r="289">
      <c r="A289" s="51" t="s">
        <v>1166</v>
      </c>
      <c r="B289" s="51" t="s">
        <v>1167</v>
      </c>
      <c r="C289" s="51">
        <v>4.0</v>
      </c>
      <c r="D289" s="53">
        <v>139.0</v>
      </c>
      <c r="E289" s="53">
        <v>152.0</v>
      </c>
      <c r="F289" s="53">
        <v>1.0</v>
      </c>
      <c r="G289" s="53">
        <v>2.0</v>
      </c>
      <c r="H289" s="51" t="s">
        <v>1134</v>
      </c>
      <c r="I289" s="53">
        <v>70982.0</v>
      </c>
      <c r="J289" s="53">
        <v>0.0</v>
      </c>
      <c r="K289" s="51" t="s">
        <v>793</v>
      </c>
      <c r="L289" s="51" t="s">
        <v>793</v>
      </c>
      <c r="M289" s="51" t="s">
        <v>568</v>
      </c>
      <c r="N289" s="51" t="s">
        <v>138</v>
      </c>
    </row>
    <row r="290">
      <c r="A290" s="51" t="s">
        <v>1168</v>
      </c>
      <c r="B290" s="51" t="s">
        <v>1169</v>
      </c>
      <c r="C290" s="51">
        <v>4.0</v>
      </c>
      <c r="D290" s="53">
        <v>81.0</v>
      </c>
      <c r="E290" s="53">
        <v>87.0</v>
      </c>
      <c r="F290" s="53">
        <v>1.0</v>
      </c>
      <c r="G290" s="53">
        <v>1.0</v>
      </c>
      <c r="H290" s="51" t="s">
        <v>1134</v>
      </c>
      <c r="I290" s="53">
        <v>72682.0</v>
      </c>
      <c r="J290" s="53">
        <v>0.0</v>
      </c>
      <c r="K290" s="51" t="s">
        <v>793</v>
      </c>
      <c r="L290" s="51" t="s">
        <v>793</v>
      </c>
      <c r="M290" s="51" t="s">
        <v>568</v>
      </c>
      <c r="N290" s="51" t="s">
        <v>138</v>
      </c>
    </row>
    <row r="291">
      <c r="A291" s="51" t="s">
        <v>1170</v>
      </c>
      <c r="B291" s="51" t="s">
        <v>1171</v>
      </c>
      <c r="C291" s="51">
        <v>4.0</v>
      </c>
      <c r="D291" s="53">
        <v>488.0</v>
      </c>
      <c r="E291" s="53">
        <v>628.0</v>
      </c>
      <c r="F291" s="53">
        <v>14.0</v>
      </c>
      <c r="G291" s="53">
        <v>7.0</v>
      </c>
      <c r="H291" s="51" t="s">
        <v>1134</v>
      </c>
      <c r="I291" s="53">
        <v>0.0</v>
      </c>
      <c r="J291" s="53">
        <v>0.0</v>
      </c>
      <c r="K291" s="51" t="s">
        <v>853</v>
      </c>
      <c r="L291" s="51" t="s">
        <v>793</v>
      </c>
      <c r="M291" s="51" t="s">
        <v>568</v>
      </c>
      <c r="N291" s="51" t="s">
        <v>136</v>
      </c>
    </row>
    <row r="292">
      <c r="A292" s="51" t="s">
        <v>1172</v>
      </c>
      <c r="B292" s="51" t="s">
        <v>1173</v>
      </c>
      <c r="C292" s="51">
        <v>4.0</v>
      </c>
      <c r="D292" s="53">
        <v>228.0</v>
      </c>
      <c r="E292" s="53">
        <v>247.0</v>
      </c>
      <c r="F292" s="53">
        <v>2.0</v>
      </c>
      <c r="G292" s="53">
        <v>3.0</v>
      </c>
      <c r="H292" s="51" t="s">
        <v>1134</v>
      </c>
      <c r="I292" s="53">
        <v>62079.0</v>
      </c>
      <c r="J292" s="53">
        <v>0.0</v>
      </c>
      <c r="K292" s="51" t="s">
        <v>793</v>
      </c>
      <c r="L292" s="51" t="s">
        <v>793</v>
      </c>
      <c r="M292" s="51" t="s">
        <v>568</v>
      </c>
      <c r="N292" s="51" t="s">
        <v>544</v>
      </c>
    </row>
    <row r="293">
      <c r="A293" s="51" t="s">
        <v>1174</v>
      </c>
      <c r="B293" s="51" t="s">
        <v>1175</v>
      </c>
      <c r="C293" s="51">
        <v>4.0</v>
      </c>
      <c r="D293" s="53">
        <v>253.0</v>
      </c>
      <c r="E293" s="53">
        <v>273.0</v>
      </c>
      <c r="F293" s="53">
        <v>2.0</v>
      </c>
      <c r="G293" s="53">
        <v>4.0</v>
      </c>
      <c r="H293" s="51" t="s">
        <v>1134</v>
      </c>
      <c r="I293" s="53">
        <v>63161.0</v>
      </c>
      <c r="J293" s="53">
        <v>0.0</v>
      </c>
      <c r="K293" s="51" t="s">
        <v>793</v>
      </c>
      <c r="L293" s="51" t="s">
        <v>793</v>
      </c>
      <c r="M293" s="51" t="s">
        <v>568</v>
      </c>
      <c r="N293" s="51" t="s">
        <v>544</v>
      </c>
    </row>
    <row r="294">
      <c r="A294" s="51" t="s">
        <v>1176</v>
      </c>
      <c r="B294" s="51" t="s">
        <v>1177</v>
      </c>
      <c r="C294" s="51">
        <v>4.0</v>
      </c>
      <c r="D294" s="53">
        <v>64.0</v>
      </c>
      <c r="E294" s="53">
        <v>70.0</v>
      </c>
      <c r="F294" s="53">
        <v>1.0</v>
      </c>
      <c r="G294" s="53">
        <v>1.0</v>
      </c>
      <c r="H294" s="51" t="s">
        <v>1134</v>
      </c>
      <c r="I294" s="53">
        <v>71994.0</v>
      </c>
      <c r="J294" s="53">
        <v>0.0</v>
      </c>
      <c r="K294" s="51" t="s">
        <v>793</v>
      </c>
      <c r="L294" s="51" t="s">
        <v>793</v>
      </c>
      <c r="M294" s="51" t="s">
        <v>568</v>
      </c>
      <c r="N294" s="51" t="s">
        <v>138</v>
      </c>
    </row>
    <row r="295">
      <c r="A295" s="51" t="s">
        <v>1178</v>
      </c>
      <c r="B295" s="51" t="s">
        <v>1179</v>
      </c>
      <c r="C295" s="51">
        <v>4.0</v>
      </c>
      <c r="D295" s="53">
        <v>106.0</v>
      </c>
      <c r="E295" s="53">
        <v>114.0</v>
      </c>
      <c r="F295" s="53">
        <v>1.0</v>
      </c>
      <c r="G295" s="53">
        <v>2.0</v>
      </c>
      <c r="H295" s="51" t="s">
        <v>1134</v>
      </c>
      <c r="I295" s="53">
        <v>72742.0</v>
      </c>
      <c r="J295" s="53">
        <v>0.0</v>
      </c>
      <c r="K295" s="51" t="s">
        <v>793</v>
      </c>
      <c r="L295" s="51" t="s">
        <v>793</v>
      </c>
      <c r="M295" s="51" t="s">
        <v>568</v>
      </c>
      <c r="N295" s="51" t="s">
        <v>138</v>
      </c>
    </row>
    <row r="296">
      <c r="A296" s="51" t="s">
        <v>1180</v>
      </c>
      <c r="B296" s="51" t="s">
        <v>1181</v>
      </c>
      <c r="C296" s="51">
        <v>4.0</v>
      </c>
      <c r="D296" s="53">
        <v>82.0</v>
      </c>
      <c r="E296" s="53">
        <v>93.0</v>
      </c>
      <c r="F296" s="53">
        <v>1.0</v>
      </c>
      <c r="G296" s="53">
        <v>1.0</v>
      </c>
      <c r="H296" s="51" t="s">
        <v>1134</v>
      </c>
      <c r="I296" s="53">
        <v>75616.0</v>
      </c>
      <c r="J296" s="53">
        <v>0.0</v>
      </c>
      <c r="K296" s="51" t="s">
        <v>793</v>
      </c>
      <c r="L296" s="51" t="s">
        <v>793</v>
      </c>
      <c r="M296" s="51" t="s">
        <v>568</v>
      </c>
      <c r="N296" s="51" t="s">
        <v>138</v>
      </c>
    </row>
    <row r="297">
      <c r="A297" s="51" t="s">
        <v>1182</v>
      </c>
      <c r="B297" s="51" t="s">
        <v>1183</v>
      </c>
      <c r="C297" s="51">
        <v>4.0</v>
      </c>
      <c r="D297" s="52">
        <v>1050.0</v>
      </c>
      <c r="E297" s="52">
        <v>1132.0</v>
      </c>
      <c r="F297" s="53">
        <v>8.0</v>
      </c>
      <c r="G297" s="53">
        <v>16.0</v>
      </c>
      <c r="H297" s="51" t="s">
        <v>1134</v>
      </c>
      <c r="I297" s="53">
        <v>58740.0</v>
      </c>
      <c r="J297" s="53">
        <v>0.0</v>
      </c>
      <c r="K297" s="51" t="s">
        <v>793</v>
      </c>
      <c r="L297" s="51" t="s">
        <v>793</v>
      </c>
      <c r="M297" s="51" t="s">
        <v>568</v>
      </c>
      <c r="N297" s="51" t="s">
        <v>544</v>
      </c>
    </row>
    <row r="298">
      <c r="A298" s="51" t="s">
        <v>1184</v>
      </c>
      <c r="B298" s="51" t="s">
        <v>1185</v>
      </c>
      <c r="C298" s="51">
        <v>4.0</v>
      </c>
      <c r="D298" s="53">
        <v>504.0</v>
      </c>
      <c r="E298" s="53">
        <v>527.0</v>
      </c>
      <c r="F298" s="53">
        <v>2.0</v>
      </c>
      <c r="G298" s="53">
        <v>12.0</v>
      </c>
      <c r="H298" s="51" t="s">
        <v>1134</v>
      </c>
      <c r="I298" s="55">
        <v>200000.0</v>
      </c>
      <c r="J298" s="53">
        <v>89.48</v>
      </c>
      <c r="K298" s="51" t="s">
        <v>793</v>
      </c>
      <c r="L298" s="51" t="s">
        <v>793</v>
      </c>
      <c r="M298" s="51" t="s">
        <v>568</v>
      </c>
      <c r="N298" s="51" t="s">
        <v>138</v>
      </c>
    </row>
    <row r="299">
      <c r="A299" s="51" t="s">
        <v>1186</v>
      </c>
      <c r="B299" s="51" t="s">
        <v>1187</v>
      </c>
      <c r="C299" s="51">
        <v>4.0</v>
      </c>
      <c r="D299" s="53">
        <v>100.0</v>
      </c>
      <c r="E299" s="53">
        <v>125.0</v>
      </c>
      <c r="F299" s="53">
        <v>2.0</v>
      </c>
      <c r="G299" s="53">
        <v>3.0</v>
      </c>
      <c r="H299" s="51" t="s">
        <v>1134</v>
      </c>
      <c r="I299" s="55">
        <v>100000.0</v>
      </c>
      <c r="J299" s="53">
        <v>61.91</v>
      </c>
      <c r="K299" s="51" t="s">
        <v>793</v>
      </c>
      <c r="L299" s="51" t="s">
        <v>793</v>
      </c>
      <c r="M299" s="51" t="s">
        <v>568</v>
      </c>
      <c r="N299" s="51" t="s">
        <v>138</v>
      </c>
    </row>
    <row r="300">
      <c r="A300" s="51" t="s">
        <v>1188</v>
      </c>
      <c r="B300" s="51" t="s">
        <v>1189</v>
      </c>
      <c r="C300" s="51">
        <v>4.0</v>
      </c>
      <c r="D300" s="53">
        <v>889.0</v>
      </c>
      <c r="E300" s="53">
        <v>990.0</v>
      </c>
      <c r="F300" s="53">
        <v>10.0</v>
      </c>
      <c r="G300" s="53">
        <v>21.0</v>
      </c>
      <c r="H300" s="51" t="s">
        <v>1134</v>
      </c>
      <c r="I300" s="55">
        <v>100000.0</v>
      </c>
      <c r="J300" s="53">
        <v>60.24</v>
      </c>
      <c r="K300" s="51" t="s">
        <v>793</v>
      </c>
      <c r="L300" s="51" t="s">
        <v>793</v>
      </c>
      <c r="M300" s="51" t="s">
        <v>568</v>
      </c>
      <c r="N300" s="51" t="s">
        <v>138</v>
      </c>
    </row>
    <row r="301">
      <c r="A301" s="51" t="s">
        <v>1190</v>
      </c>
      <c r="B301" s="56" t="s">
        <v>1191</v>
      </c>
      <c r="C301" s="51">
        <v>4.0</v>
      </c>
      <c r="D301" s="53">
        <v>93.0</v>
      </c>
      <c r="E301" s="53">
        <v>114.0</v>
      </c>
      <c r="F301" s="53">
        <v>2.0</v>
      </c>
      <c r="G301" s="53">
        <v>2.0</v>
      </c>
      <c r="H301" s="51" t="s">
        <v>1134</v>
      </c>
      <c r="I301" s="53">
        <v>0.0</v>
      </c>
      <c r="J301" s="53">
        <v>0.0</v>
      </c>
      <c r="K301" s="51" t="s">
        <v>793</v>
      </c>
      <c r="L301" s="51" t="s">
        <v>976</v>
      </c>
      <c r="M301" s="51" t="s">
        <v>568</v>
      </c>
      <c r="N301" s="51" t="s">
        <v>136</v>
      </c>
    </row>
    <row r="302">
      <c r="A302" s="51" t="s">
        <v>1192</v>
      </c>
      <c r="B302" s="51" t="s">
        <v>1193</v>
      </c>
      <c r="C302" s="51">
        <v>4.0</v>
      </c>
      <c r="D302" s="53">
        <v>579.0</v>
      </c>
      <c r="E302" s="53">
        <v>671.0</v>
      </c>
      <c r="F302" s="53">
        <v>9.0</v>
      </c>
      <c r="G302" s="53">
        <v>14.0</v>
      </c>
      <c r="H302" s="51" t="s">
        <v>1134</v>
      </c>
      <c r="I302" s="55">
        <v>200000.0</v>
      </c>
      <c r="J302" s="53">
        <v>90.08</v>
      </c>
      <c r="K302" s="51" t="s">
        <v>793</v>
      </c>
      <c r="L302" s="51" t="s">
        <v>976</v>
      </c>
      <c r="M302" s="51" t="s">
        <v>568</v>
      </c>
      <c r="N302" s="51" t="s">
        <v>138</v>
      </c>
    </row>
    <row r="303">
      <c r="A303" s="51" t="s">
        <v>1194</v>
      </c>
      <c r="B303" s="51" t="s">
        <v>1195</v>
      </c>
      <c r="C303" s="51">
        <v>4.0</v>
      </c>
      <c r="D303" s="53">
        <v>577.0</v>
      </c>
      <c r="E303" s="53">
        <v>650.0</v>
      </c>
      <c r="F303" s="53">
        <v>7.0</v>
      </c>
      <c r="G303" s="53">
        <v>14.0</v>
      </c>
      <c r="H303" s="51" t="s">
        <v>1134</v>
      </c>
      <c r="I303" s="55">
        <v>200000.0</v>
      </c>
      <c r="J303" s="53">
        <v>79.51</v>
      </c>
      <c r="K303" s="51" t="s">
        <v>793</v>
      </c>
      <c r="L303" s="51" t="s">
        <v>976</v>
      </c>
      <c r="M303" s="51" t="s">
        <v>568</v>
      </c>
      <c r="N303" s="51" t="s">
        <v>138</v>
      </c>
    </row>
    <row r="304">
      <c r="A304" s="51" t="s">
        <v>1196</v>
      </c>
      <c r="B304" s="51" t="s">
        <v>1197</v>
      </c>
      <c r="C304" s="51">
        <v>4.0</v>
      </c>
      <c r="D304" s="53">
        <v>162.0</v>
      </c>
      <c r="E304" s="53">
        <v>187.0</v>
      </c>
      <c r="F304" s="53">
        <v>2.0</v>
      </c>
      <c r="G304" s="53">
        <v>4.0</v>
      </c>
      <c r="H304" s="51" t="s">
        <v>1134</v>
      </c>
      <c r="I304" s="55">
        <v>200000.0</v>
      </c>
      <c r="J304" s="53">
        <v>90.0</v>
      </c>
      <c r="K304" s="51" t="s">
        <v>793</v>
      </c>
      <c r="L304" s="51" t="s">
        <v>976</v>
      </c>
      <c r="M304" s="51" t="s">
        <v>568</v>
      </c>
      <c r="N304" s="51" t="s">
        <v>138</v>
      </c>
    </row>
    <row r="305">
      <c r="A305" s="51" t="s">
        <v>1198</v>
      </c>
      <c r="B305" s="51" t="s">
        <v>1199</v>
      </c>
      <c r="C305" s="51">
        <v>4.0</v>
      </c>
      <c r="D305" s="53">
        <v>126.0</v>
      </c>
      <c r="E305" s="53">
        <v>148.0</v>
      </c>
      <c r="F305" s="53">
        <v>2.0</v>
      </c>
      <c r="G305" s="53">
        <v>3.0</v>
      </c>
      <c r="H305" s="51" t="s">
        <v>1134</v>
      </c>
      <c r="I305" s="55">
        <v>200000.0</v>
      </c>
      <c r="J305" s="53">
        <v>76.72</v>
      </c>
      <c r="K305" s="51" t="s">
        <v>793</v>
      </c>
      <c r="L305" s="51" t="s">
        <v>976</v>
      </c>
      <c r="M305" s="51" t="s">
        <v>568</v>
      </c>
      <c r="N305" s="51" t="s">
        <v>138</v>
      </c>
    </row>
    <row r="306">
      <c r="A306" s="51" t="s">
        <v>1200</v>
      </c>
      <c r="B306" s="51" t="s">
        <v>1201</v>
      </c>
      <c r="C306" s="51">
        <v>4.0</v>
      </c>
      <c r="D306" s="53">
        <v>498.0</v>
      </c>
      <c r="E306" s="53">
        <v>561.0</v>
      </c>
      <c r="F306" s="53">
        <v>6.0</v>
      </c>
      <c r="G306" s="53">
        <v>12.0</v>
      </c>
      <c r="H306" s="51" t="s">
        <v>1134</v>
      </c>
      <c r="I306" s="55">
        <v>200000.0</v>
      </c>
      <c r="J306" s="53">
        <v>87.57</v>
      </c>
      <c r="K306" s="51" t="s">
        <v>793</v>
      </c>
      <c r="L306" s="51" t="s">
        <v>976</v>
      </c>
      <c r="M306" s="51" t="s">
        <v>568</v>
      </c>
      <c r="N306" s="51" t="s">
        <v>138</v>
      </c>
    </row>
    <row r="307">
      <c r="A307" s="51" t="s">
        <v>1202</v>
      </c>
      <c r="B307" s="51" t="s">
        <v>1203</v>
      </c>
      <c r="C307" s="51">
        <v>4.0</v>
      </c>
      <c r="D307" s="53">
        <v>303.0</v>
      </c>
      <c r="E307" s="53">
        <v>373.0</v>
      </c>
      <c r="F307" s="53">
        <v>7.0</v>
      </c>
      <c r="G307" s="53">
        <v>8.0</v>
      </c>
      <c r="H307" s="51" t="s">
        <v>1134</v>
      </c>
      <c r="I307" s="55">
        <v>200000.0</v>
      </c>
      <c r="J307" s="53">
        <v>90.0</v>
      </c>
      <c r="K307" s="51" t="s">
        <v>793</v>
      </c>
      <c r="L307" s="51" t="s">
        <v>976</v>
      </c>
      <c r="M307" s="51" t="s">
        <v>568</v>
      </c>
      <c r="N307" s="51" t="s">
        <v>138</v>
      </c>
    </row>
    <row r="308">
      <c r="A308" s="51" t="s">
        <v>1204</v>
      </c>
      <c r="B308" s="51" t="s">
        <v>1205</v>
      </c>
      <c r="C308" s="51">
        <v>4.0</v>
      </c>
      <c r="D308" s="52">
        <v>1359.0</v>
      </c>
      <c r="E308" s="52">
        <v>1633.0</v>
      </c>
      <c r="F308" s="53">
        <v>27.0</v>
      </c>
      <c r="G308" s="53">
        <v>34.0</v>
      </c>
      <c r="H308" s="51" t="s">
        <v>1134</v>
      </c>
      <c r="I308" s="55">
        <v>200000.0</v>
      </c>
      <c r="J308" s="53">
        <v>90.0</v>
      </c>
      <c r="K308" s="51" t="s">
        <v>793</v>
      </c>
      <c r="L308" s="51" t="s">
        <v>976</v>
      </c>
      <c r="M308" s="51" t="s">
        <v>568</v>
      </c>
      <c r="N308" s="51" t="s">
        <v>138</v>
      </c>
    </row>
    <row r="309">
      <c r="A309" s="51" t="s">
        <v>1206</v>
      </c>
      <c r="B309" s="51" t="s">
        <v>1207</v>
      </c>
      <c r="C309" s="51">
        <v>4.0</v>
      </c>
      <c r="D309" s="52">
        <v>1281.0</v>
      </c>
      <c r="E309" s="52">
        <v>1657.0</v>
      </c>
      <c r="F309" s="53">
        <v>38.0</v>
      </c>
      <c r="G309" s="53">
        <v>32.0</v>
      </c>
      <c r="H309" s="51" t="s">
        <v>1134</v>
      </c>
      <c r="I309" s="53">
        <v>83558.0</v>
      </c>
      <c r="J309" s="53">
        <v>40.18</v>
      </c>
      <c r="K309" s="51" t="s">
        <v>793</v>
      </c>
      <c r="L309" s="51" t="s">
        <v>793</v>
      </c>
      <c r="M309" s="51" t="s">
        <v>568</v>
      </c>
      <c r="N309" s="51" t="s">
        <v>138</v>
      </c>
    </row>
    <row r="310">
      <c r="A310" s="51" t="s">
        <v>1209</v>
      </c>
      <c r="B310" s="51" t="s">
        <v>1210</v>
      </c>
      <c r="C310" s="51">
        <v>4.0</v>
      </c>
      <c r="D310" s="53">
        <v>169.0</v>
      </c>
      <c r="E310" s="53">
        <v>203.0</v>
      </c>
      <c r="F310" s="53">
        <v>3.0</v>
      </c>
      <c r="G310" s="53">
        <v>5.0</v>
      </c>
      <c r="H310" s="51" t="s">
        <v>1134</v>
      </c>
      <c r="I310" s="55">
        <v>100000.0</v>
      </c>
      <c r="J310" s="53">
        <v>51.89</v>
      </c>
      <c r="K310" s="51" t="s">
        <v>793</v>
      </c>
      <c r="L310" s="51" t="s">
        <v>793</v>
      </c>
      <c r="M310" s="51" t="s">
        <v>568</v>
      </c>
      <c r="N310" s="51" t="s">
        <v>138</v>
      </c>
    </row>
    <row r="311">
      <c r="A311" s="51" t="s">
        <v>1212</v>
      </c>
      <c r="B311" s="51" t="s">
        <v>1213</v>
      </c>
      <c r="C311" s="51">
        <v>4.0</v>
      </c>
      <c r="D311" s="53">
        <v>61.0</v>
      </c>
      <c r="E311" s="53">
        <v>80.0</v>
      </c>
      <c r="F311" s="53">
        <v>2.0</v>
      </c>
      <c r="G311" s="53">
        <v>1.0</v>
      </c>
      <c r="H311" s="51" t="s">
        <v>1134</v>
      </c>
      <c r="I311" s="53">
        <v>76374.0</v>
      </c>
      <c r="J311" s="53">
        <v>36.72</v>
      </c>
      <c r="K311" s="51" t="s">
        <v>793</v>
      </c>
      <c r="L311" s="51" t="s">
        <v>793</v>
      </c>
      <c r="M311" s="51" t="s">
        <v>568</v>
      </c>
      <c r="N311" s="51" t="s">
        <v>138</v>
      </c>
    </row>
    <row r="312">
      <c r="A312" s="51" t="s">
        <v>1214</v>
      </c>
      <c r="B312" s="51" t="s">
        <v>1215</v>
      </c>
      <c r="C312" s="51">
        <v>4.0</v>
      </c>
      <c r="D312" s="52">
        <v>10599.0</v>
      </c>
      <c r="E312" s="52">
        <v>13069.0</v>
      </c>
      <c r="F312" s="53">
        <v>247.0</v>
      </c>
      <c r="G312" s="53">
        <v>128.0</v>
      </c>
      <c r="H312" s="51" t="s">
        <v>1216</v>
      </c>
      <c r="I312" s="53">
        <v>39450.0</v>
      </c>
      <c r="J312" s="53">
        <v>18.97</v>
      </c>
      <c r="K312" s="51" t="s">
        <v>793</v>
      </c>
      <c r="L312" s="51" t="s">
        <v>823</v>
      </c>
      <c r="M312" s="51" t="s">
        <v>553</v>
      </c>
      <c r="N312" s="51" t="s">
        <v>544</v>
      </c>
    </row>
    <row r="313">
      <c r="A313" s="51" t="s">
        <v>1217</v>
      </c>
      <c r="B313" s="51" t="s">
        <v>1218</v>
      </c>
      <c r="C313" s="51">
        <v>4.0</v>
      </c>
      <c r="D313" s="52">
        <v>11578.0</v>
      </c>
      <c r="E313" s="52">
        <v>12848.0</v>
      </c>
      <c r="F313" s="53">
        <v>127.0</v>
      </c>
      <c r="G313" s="53">
        <v>315.0</v>
      </c>
      <c r="H313" s="51" t="s">
        <v>1216</v>
      </c>
      <c r="I313" s="53">
        <v>37030.0</v>
      </c>
      <c r="J313" s="53">
        <v>17.8</v>
      </c>
      <c r="K313" s="51" t="s">
        <v>793</v>
      </c>
      <c r="L313" s="51" t="s">
        <v>823</v>
      </c>
      <c r="M313" s="51" t="s">
        <v>553</v>
      </c>
      <c r="N313" s="51" t="s">
        <v>544</v>
      </c>
    </row>
    <row r="314">
      <c r="A314" s="51" t="s">
        <v>1219</v>
      </c>
      <c r="B314" s="51" t="s">
        <v>1220</v>
      </c>
      <c r="C314" s="51">
        <v>4.0</v>
      </c>
      <c r="D314" s="52">
        <v>9081.0</v>
      </c>
      <c r="E314" s="52">
        <v>10128.0</v>
      </c>
      <c r="F314" s="53">
        <v>105.0</v>
      </c>
      <c r="G314" s="53">
        <v>216.0</v>
      </c>
      <c r="H314" s="51" t="s">
        <v>1216</v>
      </c>
      <c r="I314" s="53">
        <v>57221.0</v>
      </c>
      <c r="J314" s="53">
        <v>27.51</v>
      </c>
      <c r="K314" s="51" t="s">
        <v>853</v>
      </c>
      <c r="L314" s="51" t="s">
        <v>793</v>
      </c>
      <c r="M314" s="51" t="s">
        <v>553</v>
      </c>
      <c r="N314" s="51" t="s">
        <v>544</v>
      </c>
    </row>
    <row r="315">
      <c r="A315" s="51" t="s">
        <v>1221</v>
      </c>
      <c r="B315" s="51" t="s">
        <v>1222</v>
      </c>
      <c r="C315" s="51">
        <v>4.0</v>
      </c>
      <c r="D315" s="52">
        <v>6771.0</v>
      </c>
      <c r="E315" s="52">
        <v>7600.0</v>
      </c>
      <c r="F315" s="53">
        <v>83.0</v>
      </c>
      <c r="G315" s="53">
        <v>62.0</v>
      </c>
      <c r="H315" s="51" t="s">
        <v>1216</v>
      </c>
      <c r="I315" s="53">
        <v>42761.0</v>
      </c>
      <c r="J315" s="53">
        <v>20.56</v>
      </c>
      <c r="K315" s="51" t="s">
        <v>793</v>
      </c>
      <c r="L315" s="51" t="s">
        <v>836</v>
      </c>
      <c r="M315" s="51" t="s">
        <v>561</v>
      </c>
      <c r="N315" s="51" t="s">
        <v>544</v>
      </c>
    </row>
    <row r="316">
      <c r="A316" s="51" t="s">
        <v>1223</v>
      </c>
      <c r="B316" s="51" t="s">
        <v>1224</v>
      </c>
      <c r="C316" s="51">
        <v>4.0</v>
      </c>
      <c r="D316" s="52">
        <v>3335.0</v>
      </c>
      <c r="E316" s="52">
        <v>3975.0</v>
      </c>
      <c r="F316" s="53">
        <v>64.0</v>
      </c>
      <c r="G316" s="53">
        <v>87.0</v>
      </c>
      <c r="H316" s="51" t="s">
        <v>1216</v>
      </c>
      <c r="I316" s="53">
        <v>36230.0</v>
      </c>
      <c r="J316" s="53">
        <v>17.42</v>
      </c>
      <c r="K316" s="51" t="s">
        <v>793</v>
      </c>
      <c r="L316" s="51" t="s">
        <v>823</v>
      </c>
      <c r="M316" s="51" t="s">
        <v>553</v>
      </c>
      <c r="N316" s="51" t="s">
        <v>544</v>
      </c>
    </row>
    <row r="317">
      <c r="A317" s="51" t="s">
        <v>1226</v>
      </c>
      <c r="B317" s="51" t="s">
        <v>1227</v>
      </c>
      <c r="C317" s="51">
        <v>4.0</v>
      </c>
      <c r="D317" s="52">
        <v>10290.0</v>
      </c>
      <c r="E317" s="52">
        <v>10931.0</v>
      </c>
      <c r="F317" s="53">
        <v>64.0</v>
      </c>
      <c r="G317" s="53">
        <v>216.0</v>
      </c>
      <c r="H317" s="51" t="s">
        <v>1216</v>
      </c>
      <c r="I317" s="53">
        <v>33830.0</v>
      </c>
      <c r="J317" s="53">
        <v>16.26</v>
      </c>
      <c r="K317" s="51" t="s">
        <v>793</v>
      </c>
      <c r="L317" s="51" t="s">
        <v>823</v>
      </c>
      <c r="M317" s="51" t="s">
        <v>553</v>
      </c>
      <c r="N317" s="51" t="s">
        <v>544</v>
      </c>
    </row>
    <row r="318">
      <c r="A318" s="51" t="s">
        <v>1228</v>
      </c>
      <c r="B318" s="51" t="s">
        <v>1229</v>
      </c>
      <c r="C318" s="51">
        <v>4.0</v>
      </c>
      <c r="D318" s="52">
        <v>4606.0</v>
      </c>
      <c r="E318" s="52">
        <v>5233.0</v>
      </c>
      <c r="F318" s="53">
        <v>63.0</v>
      </c>
      <c r="G318" s="53">
        <v>135.0</v>
      </c>
      <c r="H318" s="51" t="s">
        <v>1216</v>
      </c>
      <c r="I318" s="53">
        <v>21947.0</v>
      </c>
      <c r="J318" s="53">
        <v>10.55</v>
      </c>
      <c r="K318" s="51" t="s">
        <v>793</v>
      </c>
      <c r="L318" s="51" t="s">
        <v>823</v>
      </c>
      <c r="M318" s="51" t="s">
        <v>553</v>
      </c>
      <c r="N318" s="51" t="s">
        <v>544</v>
      </c>
    </row>
    <row r="319">
      <c r="A319" s="51" t="s">
        <v>1230</v>
      </c>
      <c r="B319" s="51" t="s">
        <v>1231</v>
      </c>
      <c r="C319" s="51">
        <v>4.0</v>
      </c>
      <c r="D319" s="52">
        <v>2128.0</v>
      </c>
      <c r="E319" s="52">
        <v>2714.0</v>
      </c>
      <c r="F319" s="53">
        <v>59.0</v>
      </c>
      <c r="G319" s="53">
        <v>40.0</v>
      </c>
      <c r="H319" s="51" t="s">
        <v>1216</v>
      </c>
      <c r="I319" s="53">
        <v>56577.0</v>
      </c>
      <c r="J319" s="53">
        <v>27.2</v>
      </c>
      <c r="K319" s="51" t="s">
        <v>793</v>
      </c>
      <c r="L319" s="51" t="s">
        <v>1232</v>
      </c>
      <c r="M319" s="51" t="s">
        <v>561</v>
      </c>
      <c r="N319" s="51" t="s">
        <v>544</v>
      </c>
    </row>
    <row r="320">
      <c r="A320" s="51" t="s">
        <v>1233</v>
      </c>
      <c r="B320" s="51" t="s">
        <v>1234</v>
      </c>
      <c r="C320" s="51">
        <v>4.0</v>
      </c>
      <c r="D320" s="52">
        <v>3606.0</v>
      </c>
      <c r="E320" s="52">
        <v>4104.0</v>
      </c>
      <c r="F320" s="53">
        <v>50.0</v>
      </c>
      <c r="G320" s="53">
        <v>97.0</v>
      </c>
      <c r="H320" s="51" t="s">
        <v>1216</v>
      </c>
      <c r="I320" s="53">
        <v>32058.0</v>
      </c>
      <c r="J320" s="53">
        <v>15.41</v>
      </c>
      <c r="K320" s="51" t="s">
        <v>793</v>
      </c>
      <c r="L320" s="51" t="s">
        <v>823</v>
      </c>
      <c r="M320" s="51" t="s">
        <v>553</v>
      </c>
      <c r="N320" s="51" t="s">
        <v>544</v>
      </c>
    </row>
    <row r="321">
      <c r="A321" s="51" t="s">
        <v>1235</v>
      </c>
      <c r="B321" s="51" t="s">
        <v>1236</v>
      </c>
      <c r="C321" s="51">
        <v>4.0</v>
      </c>
      <c r="D321" s="52">
        <v>1259.0</v>
      </c>
      <c r="E321" s="52">
        <v>1696.0</v>
      </c>
      <c r="F321" s="53">
        <v>44.0</v>
      </c>
      <c r="G321" s="53">
        <v>15.0</v>
      </c>
      <c r="H321" s="51" t="s">
        <v>1216</v>
      </c>
      <c r="I321" s="53">
        <v>36898.0</v>
      </c>
      <c r="J321" s="53">
        <v>17.74</v>
      </c>
      <c r="K321" s="51" t="s">
        <v>793</v>
      </c>
      <c r="L321" s="51" t="s">
        <v>836</v>
      </c>
      <c r="M321" s="51" t="s">
        <v>561</v>
      </c>
      <c r="N321" s="51" t="s">
        <v>544</v>
      </c>
    </row>
    <row r="322">
      <c r="A322" s="51" t="s">
        <v>1238</v>
      </c>
      <c r="B322" s="51" t="s">
        <v>1239</v>
      </c>
      <c r="C322" s="51">
        <v>4.0</v>
      </c>
      <c r="D322" s="52">
        <v>2558.0</v>
      </c>
      <c r="E322" s="52">
        <v>2993.0</v>
      </c>
      <c r="F322" s="53">
        <v>44.0</v>
      </c>
      <c r="G322" s="53">
        <v>32.0</v>
      </c>
      <c r="H322" s="51" t="s">
        <v>1216</v>
      </c>
      <c r="I322" s="53">
        <v>49089.0</v>
      </c>
      <c r="J322" s="53">
        <v>23.6</v>
      </c>
      <c r="K322" s="51" t="s">
        <v>793</v>
      </c>
      <c r="L322" s="51" t="s">
        <v>1232</v>
      </c>
      <c r="M322" s="51" t="s">
        <v>561</v>
      </c>
      <c r="N322" s="51" t="s">
        <v>544</v>
      </c>
    </row>
    <row r="323">
      <c r="A323" s="51" t="s">
        <v>1240</v>
      </c>
      <c r="B323" s="51" t="s">
        <v>1241</v>
      </c>
      <c r="C323" s="51">
        <v>4.0</v>
      </c>
      <c r="D323" s="52">
        <v>2608.0</v>
      </c>
      <c r="E323" s="52">
        <v>3043.0</v>
      </c>
      <c r="F323" s="53">
        <v>44.0</v>
      </c>
      <c r="G323" s="53">
        <v>48.0</v>
      </c>
      <c r="H323" s="51" t="s">
        <v>1216</v>
      </c>
      <c r="I323" s="53">
        <v>32266.0</v>
      </c>
      <c r="J323" s="53">
        <v>15.51</v>
      </c>
      <c r="K323" s="51" t="s">
        <v>793</v>
      </c>
      <c r="L323" s="51" t="s">
        <v>823</v>
      </c>
      <c r="M323" s="51" t="s">
        <v>553</v>
      </c>
      <c r="N323" s="51" t="s">
        <v>544</v>
      </c>
    </row>
    <row r="324">
      <c r="A324" s="51" t="s">
        <v>1242</v>
      </c>
      <c r="B324" s="51" t="s">
        <v>1243</v>
      </c>
      <c r="C324" s="51">
        <v>4.0</v>
      </c>
      <c r="D324" s="52">
        <v>5218.0</v>
      </c>
      <c r="E324" s="52">
        <v>5645.0</v>
      </c>
      <c r="F324" s="53">
        <v>43.0</v>
      </c>
      <c r="G324" s="53">
        <v>102.0</v>
      </c>
      <c r="H324" s="51" t="s">
        <v>1216</v>
      </c>
      <c r="I324" s="53">
        <v>63596.0</v>
      </c>
      <c r="J324" s="53">
        <v>30.58</v>
      </c>
      <c r="K324" s="51" t="s">
        <v>793</v>
      </c>
      <c r="L324" s="51" t="s">
        <v>836</v>
      </c>
      <c r="M324" s="51" t="s">
        <v>561</v>
      </c>
      <c r="N324" s="51" t="s">
        <v>544</v>
      </c>
    </row>
    <row r="325">
      <c r="A325" s="51" t="s">
        <v>1244</v>
      </c>
      <c r="B325" s="51" t="s">
        <v>1245</v>
      </c>
      <c r="C325" s="51">
        <v>4.0</v>
      </c>
      <c r="D325" s="52">
        <v>4037.0</v>
      </c>
      <c r="E325" s="52">
        <v>4410.0</v>
      </c>
      <c r="F325" s="53">
        <v>37.0</v>
      </c>
      <c r="G325" s="53">
        <v>62.0</v>
      </c>
      <c r="H325" s="51" t="s">
        <v>1216</v>
      </c>
      <c r="I325" s="53">
        <v>26924.0</v>
      </c>
      <c r="J325" s="53">
        <v>12.95</v>
      </c>
      <c r="K325" s="51" t="s">
        <v>793</v>
      </c>
      <c r="L325" s="51" t="s">
        <v>823</v>
      </c>
      <c r="M325" s="51" t="s">
        <v>553</v>
      </c>
      <c r="N325" s="51" t="s">
        <v>544</v>
      </c>
    </row>
    <row r="326">
      <c r="A326" s="51" t="s">
        <v>1246</v>
      </c>
      <c r="B326" s="51" t="s">
        <v>1247</v>
      </c>
      <c r="C326" s="51">
        <v>4.0</v>
      </c>
      <c r="D326" s="52">
        <v>4758.0</v>
      </c>
      <c r="E326" s="52">
        <v>5122.0</v>
      </c>
      <c r="F326" s="53">
        <v>36.0</v>
      </c>
      <c r="G326" s="53">
        <v>109.0</v>
      </c>
      <c r="H326" s="51" t="s">
        <v>1216</v>
      </c>
      <c r="I326" s="53">
        <v>43860.0</v>
      </c>
      <c r="J326" s="53">
        <v>21.08</v>
      </c>
      <c r="K326" s="51" t="s">
        <v>793</v>
      </c>
      <c r="L326" s="51" t="s">
        <v>857</v>
      </c>
      <c r="M326" s="51" t="s">
        <v>561</v>
      </c>
      <c r="N326" s="51" t="s">
        <v>544</v>
      </c>
    </row>
    <row r="327">
      <c r="A327" s="51" t="s">
        <v>1248</v>
      </c>
      <c r="B327" s="51" t="s">
        <v>1249</v>
      </c>
      <c r="C327" s="51">
        <v>4.0</v>
      </c>
      <c r="D327" s="52">
        <v>1037.0</v>
      </c>
      <c r="E327" s="52">
        <v>1389.0</v>
      </c>
      <c r="F327" s="53">
        <v>35.0</v>
      </c>
      <c r="G327" s="53">
        <v>13.0</v>
      </c>
      <c r="H327" s="51" t="s">
        <v>1216</v>
      </c>
      <c r="I327" s="53">
        <v>59067.0</v>
      </c>
      <c r="J327" s="53">
        <v>28.39</v>
      </c>
      <c r="K327" s="51" t="s">
        <v>793</v>
      </c>
      <c r="L327" s="51" t="s">
        <v>1232</v>
      </c>
      <c r="M327" s="51" t="s">
        <v>561</v>
      </c>
      <c r="N327" s="51" t="s">
        <v>544</v>
      </c>
    </row>
    <row r="328">
      <c r="A328" s="51" t="s">
        <v>1251</v>
      </c>
      <c r="B328" s="51" t="s">
        <v>1252</v>
      </c>
      <c r="C328" s="51">
        <v>4.0</v>
      </c>
      <c r="D328" s="52">
        <v>1493.0</v>
      </c>
      <c r="E328" s="52">
        <v>1826.0</v>
      </c>
      <c r="F328" s="53">
        <v>33.0</v>
      </c>
      <c r="G328" s="53">
        <v>16.0</v>
      </c>
      <c r="H328" s="51" t="s">
        <v>1216</v>
      </c>
      <c r="I328" s="53">
        <v>68852.0</v>
      </c>
      <c r="J328" s="53">
        <v>33.1</v>
      </c>
      <c r="K328" s="51" t="s">
        <v>876</v>
      </c>
      <c r="L328" s="51" t="s">
        <v>793</v>
      </c>
      <c r="M328" s="51" t="s">
        <v>553</v>
      </c>
      <c r="N328" s="51" t="s">
        <v>138</v>
      </c>
    </row>
    <row r="329">
      <c r="A329" s="51" t="s">
        <v>1254</v>
      </c>
      <c r="B329" s="51" t="s">
        <v>1255</v>
      </c>
      <c r="C329" s="51">
        <v>4.0</v>
      </c>
      <c r="D329" s="52">
        <v>3503.0</v>
      </c>
      <c r="E329" s="52">
        <v>3798.0</v>
      </c>
      <c r="F329" s="53">
        <v>30.0</v>
      </c>
      <c r="G329" s="53">
        <v>67.0</v>
      </c>
      <c r="H329" s="51" t="s">
        <v>1216</v>
      </c>
      <c r="I329" s="53">
        <v>42920.0</v>
      </c>
      <c r="J329" s="53">
        <v>20.63</v>
      </c>
      <c r="K329" s="51" t="s">
        <v>793</v>
      </c>
      <c r="L329" s="51" t="s">
        <v>857</v>
      </c>
      <c r="M329" s="51" t="s">
        <v>561</v>
      </c>
      <c r="N329" s="51" t="s">
        <v>544</v>
      </c>
    </row>
    <row r="330">
      <c r="A330" s="54">
        <v>2666211.0</v>
      </c>
      <c r="B330" s="51" t="s">
        <v>1256</v>
      </c>
      <c r="C330" s="51">
        <v>4.0</v>
      </c>
      <c r="D330" s="52">
        <v>7588.0</v>
      </c>
      <c r="E330" s="52">
        <v>7881.0</v>
      </c>
      <c r="F330" s="53">
        <v>29.0</v>
      </c>
      <c r="G330" s="53">
        <v>166.0</v>
      </c>
      <c r="H330" s="51" t="s">
        <v>1216</v>
      </c>
      <c r="I330" s="55">
        <v>100000.0</v>
      </c>
      <c r="J330" s="53">
        <v>52.36</v>
      </c>
      <c r="K330" s="51" t="s">
        <v>853</v>
      </c>
      <c r="L330" s="51" t="s">
        <v>793</v>
      </c>
      <c r="M330" s="51" t="s">
        <v>553</v>
      </c>
      <c r="N330" s="51" t="s">
        <v>138</v>
      </c>
    </row>
    <row r="331">
      <c r="A331" s="51" t="s">
        <v>1257</v>
      </c>
      <c r="B331" s="51" t="s">
        <v>1258</v>
      </c>
      <c r="C331" s="51">
        <v>4.0</v>
      </c>
      <c r="D331" s="52">
        <v>2079.0</v>
      </c>
      <c r="E331" s="52">
        <v>2367.0</v>
      </c>
      <c r="F331" s="53">
        <v>29.0</v>
      </c>
      <c r="G331" s="53">
        <v>38.0</v>
      </c>
      <c r="H331" s="51" t="s">
        <v>1216</v>
      </c>
      <c r="I331" s="53">
        <v>39956.0</v>
      </c>
      <c r="J331" s="53">
        <v>19.21</v>
      </c>
      <c r="K331" s="51" t="s">
        <v>793</v>
      </c>
      <c r="L331" s="51" t="s">
        <v>823</v>
      </c>
      <c r="M331" s="51" t="s">
        <v>553</v>
      </c>
      <c r="N331" s="51" t="s">
        <v>544</v>
      </c>
    </row>
    <row r="332">
      <c r="A332" s="51" t="s">
        <v>1259</v>
      </c>
      <c r="B332" s="51" t="s">
        <v>1260</v>
      </c>
      <c r="C332" s="51">
        <v>4.0</v>
      </c>
      <c r="D332" s="52">
        <v>3047.0</v>
      </c>
      <c r="E332" s="52">
        <v>3301.0</v>
      </c>
      <c r="F332" s="53">
        <v>25.0</v>
      </c>
      <c r="G332" s="53">
        <v>67.0</v>
      </c>
      <c r="H332" s="51" t="s">
        <v>1216</v>
      </c>
      <c r="I332" s="53">
        <v>42721.0</v>
      </c>
      <c r="J332" s="53">
        <v>20.54</v>
      </c>
      <c r="K332" s="51" t="s">
        <v>793</v>
      </c>
      <c r="L332" s="51" t="s">
        <v>836</v>
      </c>
      <c r="M332" s="51" t="s">
        <v>561</v>
      </c>
      <c r="N332" s="51" t="s">
        <v>544</v>
      </c>
    </row>
    <row r="333">
      <c r="A333" s="51" t="s">
        <v>1261</v>
      </c>
      <c r="B333" s="51" t="s">
        <v>1262</v>
      </c>
      <c r="C333" s="51">
        <v>4.0</v>
      </c>
      <c r="D333" s="52">
        <v>2354.0</v>
      </c>
      <c r="E333" s="52">
        <v>2586.0</v>
      </c>
      <c r="F333" s="53">
        <v>23.0</v>
      </c>
      <c r="G333" s="53">
        <v>66.0</v>
      </c>
      <c r="H333" s="51" t="s">
        <v>1216</v>
      </c>
      <c r="I333" s="53">
        <v>33273.0</v>
      </c>
      <c r="J333" s="53">
        <v>15.99</v>
      </c>
      <c r="K333" s="51" t="s">
        <v>853</v>
      </c>
      <c r="L333" s="51" t="s">
        <v>793</v>
      </c>
      <c r="M333" s="51" t="s">
        <v>553</v>
      </c>
      <c r="N333" s="51" t="s">
        <v>544</v>
      </c>
    </row>
    <row r="334">
      <c r="A334" s="51" t="s">
        <v>1264</v>
      </c>
      <c r="B334" s="51" t="s">
        <v>1265</v>
      </c>
      <c r="C334" s="51">
        <v>4.0</v>
      </c>
      <c r="D334" s="53">
        <v>610.0</v>
      </c>
      <c r="E334" s="53">
        <v>826.0</v>
      </c>
      <c r="F334" s="53">
        <v>22.0</v>
      </c>
      <c r="G334" s="53">
        <v>13.0</v>
      </c>
      <c r="H334" s="51" t="s">
        <v>1216</v>
      </c>
      <c r="I334" s="53">
        <v>46013.0</v>
      </c>
      <c r="J334" s="53">
        <v>22.12</v>
      </c>
      <c r="K334" s="51" t="s">
        <v>793</v>
      </c>
      <c r="L334" s="51" t="s">
        <v>836</v>
      </c>
      <c r="M334" s="51" t="s">
        <v>561</v>
      </c>
      <c r="N334" s="51" t="s">
        <v>544</v>
      </c>
    </row>
    <row r="335">
      <c r="A335" s="51" t="s">
        <v>1267</v>
      </c>
      <c r="B335" s="51" t="s">
        <v>1268</v>
      </c>
      <c r="C335" s="51">
        <v>4.0</v>
      </c>
      <c r="D335" s="52">
        <v>3369.0</v>
      </c>
      <c r="E335" s="52">
        <v>3592.0</v>
      </c>
      <c r="F335" s="53">
        <v>22.0</v>
      </c>
      <c r="G335" s="53">
        <v>92.0</v>
      </c>
      <c r="H335" s="51" t="s">
        <v>1216</v>
      </c>
      <c r="I335" s="53">
        <v>58738.0</v>
      </c>
      <c r="J335" s="53">
        <v>28.24</v>
      </c>
      <c r="K335" s="51" t="s">
        <v>793</v>
      </c>
      <c r="L335" s="51" t="s">
        <v>823</v>
      </c>
      <c r="M335" s="51" t="s">
        <v>553</v>
      </c>
      <c r="N335" s="51" t="s">
        <v>544</v>
      </c>
    </row>
    <row r="336">
      <c r="A336" s="51" t="s">
        <v>1269</v>
      </c>
      <c r="B336" s="51" t="s">
        <v>1270</v>
      </c>
      <c r="C336" s="51">
        <v>4.0</v>
      </c>
      <c r="D336" s="53">
        <v>571.0</v>
      </c>
      <c r="E336" s="53">
        <v>774.0</v>
      </c>
      <c r="F336" s="53">
        <v>20.0</v>
      </c>
      <c r="G336" s="53">
        <v>6.0</v>
      </c>
      <c r="H336" s="51" t="s">
        <v>1216</v>
      </c>
      <c r="I336" s="53">
        <v>54258.0</v>
      </c>
      <c r="J336" s="53">
        <v>26.08</v>
      </c>
      <c r="K336" s="51" t="s">
        <v>793</v>
      </c>
      <c r="L336" s="51" t="s">
        <v>793</v>
      </c>
      <c r="M336" s="51" t="s">
        <v>553</v>
      </c>
      <c r="N336" s="51" t="s">
        <v>544</v>
      </c>
    </row>
    <row r="337">
      <c r="A337" s="51" t="s">
        <v>1271</v>
      </c>
      <c r="B337" s="51" t="s">
        <v>1272</v>
      </c>
      <c r="C337" s="51">
        <v>4.0</v>
      </c>
      <c r="D337" s="52">
        <v>1252.0</v>
      </c>
      <c r="E337" s="52">
        <v>1443.0</v>
      </c>
      <c r="F337" s="53">
        <v>19.0</v>
      </c>
      <c r="G337" s="53">
        <v>35.0</v>
      </c>
      <c r="H337" s="51" t="s">
        <v>1216</v>
      </c>
      <c r="I337" s="53">
        <v>40638.0</v>
      </c>
      <c r="J337" s="53">
        <v>19.54</v>
      </c>
      <c r="K337" s="51" t="s">
        <v>793</v>
      </c>
      <c r="L337" s="51" t="s">
        <v>836</v>
      </c>
      <c r="M337" s="51" t="s">
        <v>561</v>
      </c>
      <c r="N337" s="51" t="s">
        <v>544</v>
      </c>
    </row>
    <row r="338">
      <c r="A338" s="51" t="s">
        <v>1273</v>
      </c>
      <c r="B338" s="51" t="s">
        <v>1274</v>
      </c>
      <c r="C338" s="51">
        <v>4.0</v>
      </c>
      <c r="D338" s="52">
        <v>1065.0</v>
      </c>
      <c r="E338" s="52">
        <v>1249.0</v>
      </c>
      <c r="F338" s="53">
        <v>18.0</v>
      </c>
      <c r="G338" s="53">
        <v>10.0</v>
      </c>
      <c r="H338" s="51" t="s">
        <v>1216</v>
      </c>
      <c r="I338" s="53">
        <v>31252.0</v>
      </c>
      <c r="J338" s="53">
        <v>15.02</v>
      </c>
      <c r="K338" s="51" t="s">
        <v>793</v>
      </c>
      <c r="L338" s="51" t="s">
        <v>836</v>
      </c>
      <c r="M338" s="51" t="s">
        <v>561</v>
      </c>
      <c r="N338" s="51" t="s">
        <v>544</v>
      </c>
    </row>
    <row r="339">
      <c r="A339" s="51" t="s">
        <v>1275</v>
      </c>
      <c r="B339" s="51" t="s">
        <v>1276</v>
      </c>
      <c r="C339" s="51">
        <v>4.0</v>
      </c>
      <c r="D339" s="53">
        <v>182.0</v>
      </c>
      <c r="E339" s="53">
        <v>353.0</v>
      </c>
      <c r="F339" s="53">
        <v>17.0</v>
      </c>
      <c r="G339" s="53">
        <v>5.0</v>
      </c>
      <c r="H339" s="51" t="s">
        <v>1216</v>
      </c>
      <c r="I339" s="53">
        <v>60805.0</v>
      </c>
      <c r="J339" s="53">
        <v>29.23</v>
      </c>
      <c r="K339" s="51" t="s">
        <v>793</v>
      </c>
      <c r="L339" s="51" t="s">
        <v>836</v>
      </c>
      <c r="M339" s="51" t="s">
        <v>561</v>
      </c>
      <c r="N339" s="51" t="s">
        <v>544</v>
      </c>
    </row>
    <row r="340">
      <c r="A340" s="51" t="s">
        <v>1277</v>
      </c>
      <c r="B340" s="51" t="s">
        <v>1278</v>
      </c>
      <c r="C340" s="51">
        <v>4.0</v>
      </c>
      <c r="D340" s="52">
        <v>1693.0</v>
      </c>
      <c r="E340" s="52">
        <v>1849.0</v>
      </c>
      <c r="F340" s="53">
        <v>16.0</v>
      </c>
      <c r="G340" s="53">
        <v>46.0</v>
      </c>
      <c r="H340" s="51" t="s">
        <v>1216</v>
      </c>
      <c r="I340" s="53">
        <v>68946.0</v>
      </c>
      <c r="J340" s="53">
        <v>33.15</v>
      </c>
      <c r="K340" s="51" t="s">
        <v>853</v>
      </c>
      <c r="L340" s="51" t="s">
        <v>793</v>
      </c>
      <c r="M340" s="51" t="s">
        <v>553</v>
      </c>
      <c r="N340" s="51" t="s">
        <v>138</v>
      </c>
    </row>
    <row r="341">
      <c r="A341" s="51" t="s">
        <v>1279</v>
      </c>
      <c r="B341" s="51" t="s">
        <v>1280</v>
      </c>
      <c r="C341" s="51">
        <v>4.0</v>
      </c>
      <c r="D341" s="52">
        <v>4008.0</v>
      </c>
      <c r="E341" s="52">
        <v>4145.0</v>
      </c>
      <c r="F341" s="53">
        <v>14.0</v>
      </c>
      <c r="G341" s="53">
        <v>55.0</v>
      </c>
      <c r="H341" s="51" t="s">
        <v>1216</v>
      </c>
      <c r="I341" s="53">
        <v>71747.0</v>
      </c>
      <c r="J341" s="53">
        <v>34.49</v>
      </c>
      <c r="K341" s="51" t="s">
        <v>793</v>
      </c>
      <c r="L341" s="51" t="s">
        <v>793</v>
      </c>
      <c r="M341" s="51" t="s">
        <v>553</v>
      </c>
      <c r="N341" s="51" t="s">
        <v>138</v>
      </c>
    </row>
    <row r="342">
      <c r="A342" s="51" t="s">
        <v>1281</v>
      </c>
      <c r="B342" s="56" t="s">
        <v>1282</v>
      </c>
      <c r="C342" s="51">
        <v>4.0</v>
      </c>
      <c r="D342" s="52">
        <v>1540.0</v>
      </c>
      <c r="E342" s="52">
        <v>1682.0</v>
      </c>
      <c r="F342" s="53">
        <v>14.0</v>
      </c>
      <c r="G342" s="53">
        <v>41.0</v>
      </c>
      <c r="H342" s="51" t="s">
        <v>1216</v>
      </c>
      <c r="I342" s="53">
        <v>53506.0</v>
      </c>
      <c r="J342" s="53">
        <v>25.73</v>
      </c>
      <c r="K342" s="51" t="s">
        <v>793</v>
      </c>
      <c r="L342" s="51" t="s">
        <v>836</v>
      </c>
      <c r="M342" s="51" t="s">
        <v>561</v>
      </c>
      <c r="N342" s="51" t="s">
        <v>544</v>
      </c>
    </row>
    <row r="343">
      <c r="A343" s="51" t="s">
        <v>1283</v>
      </c>
      <c r="B343" s="51" t="s">
        <v>1284</v>
      </c>
      <c r="C343" s="51">
        <v>4.0</v>
      </c>
      <c r="D343" s="52">
        <v>1420.0</v>
      </c>
      <c r="E343" s="52">
        <v>1557.0</v>
      </c>
      <c r="F343" s="53">
        <v>14.0</v>
      </c>
      <c r="G343" s="53">
        <v>40.0</v>
      </c>
      <c r="H343" s="51" t="s">
        <v>1216</v>
      </c>
      <c r="I343" s="53">
        <v>41910.0</v>
      </c>
      <c r="J343" s="53">
        <v>20.15</v>
      </c>
      <c r="K343" s="51" t="s">
        <v>793</v>
      </c>
      <c r="L343" s="51" t="s">
        <v>836</v>
      </c>
      <c r="M343" s="51" t="s">
        <v>561</v>
      </c>
      <c r="N343" s="51" t="s">
        <v>544</v>
      </c>
    </row>
    <row r="344">
      <c r="A344" s="51" t="s">
        <v>1286</v>
      </c>
      <c r="B344" s="51" t="s">
        <v>1288</v>
      </c>
      <c r="C344" s="51">
        <v>4.0</v>
      </c>
      <c r="D344" s="53">
        <v>834.0</v>
      </c>
      <c r="E344" s="53">
        <v>970.0</v>
      </c>
      <c r="F344" s="53">
        <v>14.0</v>
      </c>
      <c r="G344" s="53">
        <v>18.0</v>
      </c>
      <c r="H344" s="51" t="s">
        <v>1216</v>
      </c>
      <c r="I344" s="53">
        <v>61091.0</v>
      </c>
      <c r="J344" s="53">
        <v>29.37</v>
      </c>
      <c r="K344" s="51" t="s">
        <v>793</v>
      </c>
      <c r="L344" s="51" t="s">
        <v>836</v>
      </c>
      <c r="M344" s="51" t="s">
        <v>561</v>
      </c>
      <c r="N344" s="51" t="s">
        <v>544</v>
      </c>
    </row>
    <row r="345">
      <c r="A345" s="51" t="s">
        <v>1290</v>
      </c>
      <c r="B345" s="51" t="s">
        <v>1292</v>
      </c>
      <c r="C345" s="51">
        <v>4.0</v>
      </c>
      <c r="D345" s="53">
        <v>638.0</v>
      </c>
      <c r="E345" s="53">
        <v>782.0</v>
      </c>
      <c r="F345" s="53">
        <v>14.0</v>
      </c>
      <c r="G345" s="53">
        <v>12.0</v>
      </c>
      <c r="H345" s="51" t="s">
        <v>1216</v>
      </c>
      <c r="I345" s="53">
        <v>38709.0</v>
      </c>
      <c r="J345" s="53">
        <v>18.61</v>
      </c>
      <c r="K345" s="51" t="s">
        <v>793</v>
      </c>
      <c r="L345" s="51" t="s">
        <v>836</v>
      </c>
      <c r="M345" s="51" t="s">
        <v>561</v>
      </c>
      <c r="N345" s="51" t="s">
        <v>544</v>
      </c>
    </row>
    <row r="346">
      <c r="A346" s="51" t="s">
        <v>1293</v>
      </c>
      <c r="B346" s="51" t="s">
        <v>1294</v>
      </c>
      <c r="C346" s="51">
        <v>4.0</v>
      </c>
      <c r="D346" s="52">
        <v>1590.0</v>
      </c>
      <c r="E346" s="52">
        <v>1721.0</v>
      </c>
      <c r="F346" s="53">
        <v>13.0</v>
      </c>
      <c r="G346" s="53">
        <v>43.0</v>
      </c>
      <c r="H346" s="51" t="s">
        <v>1216</v>
      </c>
      <c r="I346" s="53">
        <v>0.0</v>
      </c>
      <c r="J346" s="53">
        <v>0.0</v>
      </c>
      <c r="K346" s="51" t="s">
        <v>793</v>
      </c>
      <c r="L346" s="51" t="s">
        <v>857</v>
      </c>
      <c r="M346" s="51" t="s">
        <v>561</v>
      </c>
      <c r="N346" s="51" t="s">
        <v>136</v>
      </c>
    </row>
    <row r="347">
      <c r="A347" s="51" t="s">
        <v>1296</v>
      </c>
      <c r="B347" s="51" t="s">
        <v>1297</v>
      </c>
      <c r="C347" s="51">
        <v>4.0</v>
      </c>
      <c r="D347" s="52">
        <v>6365.0</v>
      </c>
      <c r="E347" s="52">
        <v>6480.0</v>
      </c>
      <c r="F347" s="53">
        <v>12.0</v>
      </c>
      <c r="G347" s="53">
        <v>138.0</v>
      </c>
      <c r="H347" s="51" t="s">
        <v>1216</v>
      </c>
      <c r="I347" s="53">
        <v>41856.0</v>
      </c>
      <c r="J347" s="53">
        <v>20.13</v>
      </c>
      <c r="K347" s="51" t="s">
        <v>853</v>
      </c>
      <c r="L347" s="51" t="s">
        <v>793</v>
      </c>
      <c r="M347" s="51" t="s">
        <v>553</v>
      </c>
      <c r="N347" s="51" t="s">
        <v>544</v>
      </c>
    </row>
    <row r="348">
      <c r="A348" s="51" t="s">
        <v>1299</v>
      </c>
      <c r="B348" s="51" t="s">
        <v>1300</v>
      </c>
      <c r="C348" s="51">
        <v>4.0</v>
      </c>
      <c r="D348" s="53">
        <v>864.0</v>
      </c>
      <c r="E348" s="53">
        <v>975.0</v>
      </c>
      <c r="F348" s="53">
        <v>11.0</v>
      </c>
      <c r="G348" s="53">
        <v>16.0</v>
      </c>
      <c r="H348" s="51" t="s">
        <v>1216</v>
      </c>
      <c r="I348" s="53">
        <v>51214.0</v>
      </c>
      <c r="J348" s="53">
        <v>24.62</v>
      </c>
      <c r="K348" s="51" t="s">
        <v>793</v>
      </c>
      <c r="L348" s="51" t="s">
        <v>1232</v>
      </c>
      <c r="M348" s="51" t="s">
        <v>561</v>
      </c>
      <c r="N348" s="51" t="s">
        <v>544</v>
      </c>
    </row>
    <row r="349">
      <c r="A349" s="51" t="s">
        <v>1303</v>
      </c>
      <c r="B349" s="51" t="s">
        <v>1304</v>
      </c>
      <c r="C349" s="51">
        <v>4.0</v>
      </c>
      <c r="D349" s="52">
        <v>2930.0</v>
      </c>
      <c r="E349" s="52">
        <v>3043.0</v>
      </c>
      <c r="F349" s="53">
        <v>11.0</v>
      </c>
      <c r="G349" s="53">
        <v>74.0</v>
      </c>
      <c r="H349" s="51" t="s">
        <v>1216</v>
      </c>
      <c r="I349" s="53">
        <v>40590.0</v>
      </c>
      <c r="J349" s="53">
        <v>19.51</v>
      </c>
      <c r="K349" s="51" t="s">
        <v>793</v>
      </c>
      <c r="L349" s="51" t="s">
        <v>857</v>
      </c>
      <c r="M349" s="51" t="s">
        <v>561</v>
      </c>
      <c r="N349" s="51" t="s">
        <v>544</v>
      </c>
    </row>
    <row r="350">
      <c r="A350" s="51" t="s">
        <v>1305</v>
      </c>
      <c r="B350" s="51" t="s">
        <v>1306</v>
      </c>
      <c r="C350" s="51">
        <v>4.0</v>
      </c>
      <c r="D350" s="52">
        <v>3458.0</v>
      </c>
      <c r="E350" s="52">
        <v>3565.0</v>
      </c>
      <c r="F350" s="53">
        <v>11.0</v>
      </c>
      <c r="G350" s="53">
        <v>55.0</v>
      </c>
      <c r="H350" s="51" t="s">
        <v>1216</v>
      </c>
      <c r="I350" s="53">
        <v>28705.0</v>
      </c>
      <c r="J350" s="53">
        <v>13.8</v>
      </c>
      <c r="K350" s="51" t="s">
        <v>793</v>
      </c>
      <c r="L350" s="51" t="s">
        <v>836</v>
      </c>
      <c r="M350" s="51" t="s">
        <v>561</v>
      </c>
      <c r="N350" s="51" t="s">
        <v>544</v>
      </c>
    </row>
    <row r="351">
      <c r="A351" s="51" t="s">
        <v>1307</v>
      </c>
      <c r="B351" s="51" t="s">
        <v>1308</v>
      </c>
      <c r="C351" s="51">
        <v>4.0</v>
      </c>
      <c r="D351" s="52">
        <v>3844.0</v>
      </c>
      <c r="E351" s="52">
        <v>3952.0</v>
      </c>
      <c r="F351" s="53">
        <v>11.0</v>
      </c>
      <c r="G351" s="53">
        <v>62.0</v>
      </c>
      <c r="H351" s="51" t="s">
        <v>1216</v>
      </c>
      <c r="I351" s="53">
        <v>32499.0</v>
      </c>
      <c r="J351" s="53">
        <v>15.63</v>
      </c>
      <c r="K351" s="51" t="s">
        <v>793</v>
      </c>
      <c r="L351" s="51" t="s">
        <v>823</v>
      </c>
      <c r="M351" s="51" t="s">
        <v>553</v>
      </c>
      <c r="N351" s="51" t="s">
        <v>544</v>
      </c>
    </row>
    <row r="352">
      <c r="A352" s="51" t="s">
        <v>1310</v>
      </c>
      <c r="B352" s="51" t="s">
        <v>1311</v>
      </c>
      <c r="C352" s="51">
        <v>4.0</v>
      </c>
      <c r="D352" s="52">
        <v>1093.0</v>
      </c>
      <c r="E352" s="52">
        <v>1194.0</v>
      </c>
      <c r="F352" s="53">
        <v>10.0</v>
      </c>
      <c r="G352" s="53">
        <v>13.0</v>
      </c>
      <c r="H352" s="51" t="s">
        <v>1216</v>
      </c>
      <c r="I352" s="53">
        <v>42382.0</v>
      </c>
      <c r="J352" s="53">
        <v>20.37</v>
      </c>
      <c r="K352" s="51" t="s">
        <v>793</v>
      </c>
      <c r="L352" s="51" t="s">
        <v>823</v>
      </c>
      <c r="M352" s="51" t="s">
        <v>553</v>
      </c>
      <c r="N352" s="51" t="s">
        <v>544</v>
      </c>
    </row>
    <row r="353">
      <c r="A353" s="51" t="s">
        <v>1313</v>
      </c>
      <c r="B353" s="51" t="s">
        <v>1314</v>
      </c>
      <c r="C353" s="51">
        <v>4.0</v>
      </c>
      <c r="D353" s="53">
        <v>890.0</v>
      </c>
      <c r="E353" s="53">
        <v>991.0</v>
      </c>
      <c r="F353" s="53">
        <v>10.0</v>
      </c>
      <c r="G353" s="53">
        <v>15.0</v>
      </c>
      <c r="H353" s="51" t="s">
        <v>1216</v>
      </c>
      <c r="I353" s="53">
        <v>40732.0</v>
      </c>
      <c r="J353" s="53">
        <v>19.58</v>
      </c>
      <c r="K353" s="51" t="s">
        <v>793</v>
      </c>
      <c r="L353" s="51" t="s">
        <v>836</v>
      </c>
      <c r="M353" s="51" t="s">
        <v>561</v>
      </c>
      <c r="N353" s="51" t="s">
        <v>544</v>
      </c>
    </row>
    <row r="354">
      <c r="A354" s="54">
        <v>2645027.0</v>
      </c>
      <c r="B354" s="51" t="s">
        <v>1317</v>
      </c>
      <c r="C354" s="51">
        <v>4.0</v>
      </c>
      <c r="D354" s="52">
        <v>1236.0</v>
      </c>
      <c r="E354" s="52">
        <v>1326.0</v>
      </c>
      <c r="F354" s="53">
        <v>9.0</v>
      </c>
      <c r="G354" s="53">
        <v>28.0</v>
      </c>
      <c r="H354" s="51" t="s">
        <v>1216</v>
      </c>
      <c r="I354" s="53">
        <v>56654.0</v>
      </c>
      <c r="J354" s="53">
        <v>27.23</v>
      </c>
      <c r="K354" s="51" t="s">
        <v>853</v>
      </c>
      <c r="L354" s="51" t="s">
        <v>793</v>
      </c>
      <c r="M354" s="51" t="s">
        <v>553</v>
      </c>
      <c r="N354" s="51" t="s">
        <v>544</v>
      </c>
    </row>
    <row r="355">
      <c r="A355" s="51" t="s">
        <v>1318</v>
      </c>
      <c r="B355" s="51" t="s">
        <v>1319</v>
      </c>
      <c r="C355" s="51">
        <v>4.0</v>
      </c>
      <c r="D355" s="52">
        <v>2037.0</v>
      </c>
      <c r="E355" s="52">
        <v>2125.0</v>
      </c>
      <c r="F355" s="53">
        <v>9.0</v>
      </c>
      <c r="G355" s="53">
        <v>64.0</v>
      </c>
      <c r="H355" s="51" t="s">
        <v>1216</v>
      </c>
      <c r="I355" s="53">
        <v>65951.0</v>
      </c>
      <c r="J355" s="53">
        <v>31.71</v>
      </c>
      <c r="K355" s="51" t="s">
        <v>793</v>
      </c>
      <c r="L355" s="51" t="s">
        <v>836</v>
      </c>
      <c r="M355" s="51" t="s">
        <v>561</v>
      </c>
      <c r="N355" s="51" t="s">
        <v>138</v>
      </c>
    </row>
    <row r="356">
      <c r="A356" s="51" t="s">
        <v>1320</v>
      </c>
      <c r="B356" s="51" t="s">
        <v>1321</v>
      </c>
      <c r="C356" s="51">
        <v>4.0</v>
      </c>
      <c r="D356" s="52">
        <v>1084.0</v>
      </c>
      <c r="E356" s="52">
        <v>1175.0</v>
      </c>
      <c r="F356" s="53">
        <v>9.0</v>
      </c>
      <c r="G356" s="53">
        <v>12.0</v>
      </c>
      <c r="H356" s="51" t="s">
        <v>1216</v>
      </c>
      <c r="I356" s="53">
        <v>52297.0</v>
      </c>
      <c r="J356" s="53">
        <v>25.14</v>
      </c>
      <c r="K356" s="51" t="s">
        <v>853</v>
      </c>
      <c r="L356" s="51" t="s">
        <v>793</v>
      </c>
      <c r="M356" s="51" t="s">
        <v>553</v>
      </c>
      <c r="N356" s="51" t="s">
        <v>544</v>
      </c>
    </row>
    <row r="357">
      <c r="A357" s="51" t="s">
        <v>1322</v>
      </c>
      <c r="B357" s="51" t="s">
        <v>1323</v>
      </c>
      <c r="C357" s="51">
        <v>4.0</v>
      </c>
      <c r="D357" s="53">
        <v>373.0</v>
      </c>
      <c r="E357" s="53">
        <v>462.0</v>
      </c>
      <c r="F357" s="53">
        <v>9.0</v>
      </c>
      <c r="G357" s="53">
        <v>8.0</v>
      </c>
      <c r="H357" s="51" t="s">
        <v>1216</v>
      </c>
      <c r="I357" s="53">
        <v>52127.0</v>
      </c>
      <c r="J357" s="53">
        <v>25.06</v>
      </c>
      <c r="K357" s="51" t="s">
        <v>793</v>
      </c>
      <c r="L357" s="51" t="s">
        <v>836</v>
      </c>
      <c r="M357" s="51" t="s">
        <v>561</v>
      </c>
      <c r="N357" s="51" t="s">
        <v>544</v>
      </c>
    </row>
    <row r="358">
      <c r="A358" s="51" t="s">
        <v>1325</v>
      </c>
      <c r="B358" s="51" t="s">
        <v>1326</v>
      </c>
      <c r="C358" s="51">
        <v>4.0</v>
      </c>
      <c r="D358" s="53">
        <v>368.0</v>
      </c>
      <c r="E358" s="53">
        <v>458.0</v>
      </c>
      <c r="F358" s="53">
        <v>9.0</v>
      </c>
      <c r="G358" s="53">
        <v>8.0</v>
      </c>
      <c r="H358" s="51" t="s">
        <v>1216</v>
      </c>
      <c r="I358" s="53">
        <v>36227.0</v>
      </c>
      <c r="J358" s="53">
        <v>17.42</v>
      </c>
      <c r="K358" s="51" t="s">
        <v>793</v>
      </c>
      <c r="L358" s="51" t="s">
        <v>836</v>
      </c>
      <c r="M358" s="51" t="s">
        <v>561</v>
      </c>
      <c r="N358" s="51" t="s">
        <v>544</v>
      </c>
    </row>
    <row r="359">
      <c r="A359" s="51" t="s">
        <v>1327</v>
      </c>
      <c r="B359" s="51" t="s">
        <v>1328</v>
      </c>
      <c r="C359" s="51">
        <v>4.0</v>
      </c>
      <c r="D359" s="52">
        <v>1026.0</v>
      </c>
      <c r="E359" s="52">
        <v>1119.0</v>
      </c>
      <c r="F359" s="53">
        <v>9.0</v>
      </c>
      <c r="G359" s="53">
        <v>22.0</v>
      </c>
      <c r="H359" s="51" t="s">
        <v>1216</v>
      </c>
      <c r="I359" s="53">
        <v>53241.0</v>
      </c>
      <c r="J359" s="53">
        <v>25.6</v>
      </c>
      <c r="K359" s="51" t="s">
        <v>793</v>
      </c>
      <c r="L359" s="51" t="s">
        <v>857</v>
      </c>
      <c r="M359" s="51" t="s">
        <v>561</v>
      </c>
      <c r="N359" s="51" t="s">
        <v>544</v>
      </c>
    </row>
    <row r="360">
      <c r="A360" s="51" t="s">
        <v>1329</v>
      </c>
      <c r="B360" s="51" t="s">
        <v>1330</v>
      </c>
      <c r="C360" s="51">
        <v>4.0</v>
      </c>
      <c r="D360" s="53">
        <v>624.0</v>
      </c>
      <c r="E360" s="53">
        <v>716.0</v>
      </c>
      <c r="F360" s="53">
        <v>9.0</v>
      </c>
      <c r="G360" s="53">
        <v>18.0</v>
      </c>
      <c r="H360" s="51" t="s">
        <v>1216</v>
      </c>
      <c r="I360" s="53">
        <v>53577.0</v>
      </c>
      <c r="J360" s="53">
        <v>25.76</v>
      </c>
      <c r="K360" s="51" t="s">
        <v>793</v>
      </c>
      <c r="L360" s="51" t="s">
        <v>857</v>
      </c>
      <c r="M360" s="51" t="s">
        <v>561</v>
      </c>
      <c r="N360" s="51" t="s">
        <v>544</v>
      </c>
    </row>
    <row r="361">
      <c r="A361" s="51" t="s">
        <v>1331</v>
      </c>
      <c r="B361" s="51" t="s">
        <v>1332</v>
      </c>
      <c r="C361" s="51">
        <v>4.0</v>
      </c>
      <c r="D361" s="53">
        <v>487.0</v>
      </c>
      <c r="E361" s="53">
        <v>571.0</v>
      </c>
      <c r="F361" s="53">
        <v>8.0</v>
      </c>
      <c r="G361" s="53">
        <v>21.0</v>
      </c>
      <c r="H361" s="51" t="s">
        <v>1216</v>
      </c>
      <c r="I361" s="53">
        <v>29635.0</v>
      </c>
      <c r="J361" s="53">
        <v>14.25</v>
      </c>
      <c r="K361" s="51" t="s">
        <v>793</v>
      </c>
      <c r="L361" s="51" t="s">
        <v>823</v>
      </c>
      <c r="M361" s="51" t="s">
        <v>553</v>
      </c>
      <c r="N361" s="51" t="s">
        <v>544</v>
      </c>
    </row>
    <row r="362">
      <c r="A362" s="51" t="s">
        <v>1333</v>
      </c>
      <c r="B362" s="51" t="s">
        <v>1334</v>
      </c>
      <c r="C362" s="51">
        <v>4.0</v>
      </c>
      <c r="D362" s="53">
        <v>474.0</v>
      </c>
      <c r="E362" s="53">
        <v>553.0</v>
      </c>
      <c r="F362" s="53">
        <v>8.0</v>
      </c>
      <c r="G362" s="53">
        <v>14.0</v>
      </c>
      <c r="H362" s="51" t="s">
        <v>1216</v>
      </c>
      <c r="I362" s="53">
        <v>43318.0</v>
      </c>
      <c r="J362" s="53">
        <v>20.83</v>
      </c>
      <c r="K362" s="51" t="s">
        <v>793</v>
      </c>
      <c r="L362" s="51" t="s">
        <v>836</v>
      </c>
      <c r="M362" s="51" t="s">
        <v>561</v>
      </c>
      <c r="N362" s="51" t="s">
        <v>544</v>
      </c>
    </row>
    <row r="363">
      <c r="A363" s="51" t="s">
        <v>1335</v>
      </c>
      <c r="B363" s="51" t="s">
        <v>1336</v>
      </c>
      <c r="C363" s="51">
        <v>4.0</v>
      </c>
      <c r="D363" s="53">
        <v>658.0</v>
      </c>
      <c r="E363" s="53">
        <v>735.0</v>
      </c>
      <c r="F363" s="53">
        <v>8.0</v>
      </c>
      <c r="G363" s="53">
        <v>10.0</v>
      </c>
      <c r="H363" s="51" t="s">
        <v>1216</v>
      </c>
      <c r="I363" s="53">
        <v>28247.0</v>
      </c>
      <c r="J363" s="53">
        <v>13.58</v>
      </c>
      <c r="K363" s="51" t="s">
        <v>793</v>
      </c>
      <c r="L363" s="51" t="s">
        <v>836</v>
      </c>
      <c r="M363" s="51" t="s">
        <v>561</v>
      </c>
      <c r="N363" s="51" t="s">
        <v>544</v>
      </c>
    </row>
    <row r="364">
      <c r="A364" s="51" t="s">
        <v>1337</v>
      </c>
      <c r="B364" s="51" t="s">
        <v>1338</v>
      </c>
      <c r="C364" s="51">
        <v>4.0</v>
      </c>
      <c r="D364" s="53">
        <v>672.0</v>
      </c>
      <c r="E364" s="53">
        <v>744.0</v>
      </c>
      <c r="F364" s="53">
        <v>7.0</v>
      </c>
      <c r="G364" s="53">
        <v>12.0</v>
      </c>
      <c r="H364" s="51" t="s">
        <v>1216</v>
      </c>
      <c r="I364" s="53">
        <v>40681.0</v>
      </c>
      <c r="J364" s="53">
        <v>19.56</v>
      </c>
      <c r="K364" s="51" t="s">
        <v>853</v>
      </c>
      <c r="L364" s="51" t="s">
        <v>793</v>
      </c>
      <c r="M364" s="51" t="s">
        <v>553</v>
      </c>
      <c r="N364" s="51" t="s">
        <v>544</v>
      </c>
    </row>
    <row r="365">
      <c r="A365" s="51" t="s">
        <v>1340</v>
      </c>
      <c r="B365" s="51" t="s">
        <v>1341</v>
      </c>
      <c r="C365" s="51">
        <v>4.0</v>
      </c>
      <c r="D365" s="53">
        <v>887.0</v>
      </c>
      <c r="E365" s="53">
        <v>959.0</v>
      </c>
      <c r="F365" s="53">
        <v>7.0</v>
      </c>
      <c r="G365" s="53">
        <v>21.0</v>
      </c>
      <c r="H365" s="51" t="s">
        <v>1216</v>
      </c>
      <c r="I365" s="53">
        <v>46151.0</v>
      </c>
      <c r="J365" s="53">
        <v>22.19</v>
      </c>
      <c r="K365" s="51" t="s">
        <v>853</v>
      </c>
      <c r="L365" s="51" t="s">
        <v>793</v>
      </c>
      <c r="M365" s="51" t="s">
        <v>553</v>
      </c>
      <c r="N365" s="51" t="s">
        <v>544</v>
      </c>
    </row>
    <row r="366">
      <c r="A366" s="51" t="s">
        <v>1342</v>
      </c>
      <c r="B366" s="51" t="s">
        <v>1343</v>
      </c>
      <c r="C366" s="51">
        <v>4.0</v>
      </c>
      <c r="D366" s="53">
        <v>739.0</v>
      </c>
      <c r="E366" s="53">
        <v>807.0</v>
      </c>
      <c r="F366" s="53">
        <v>7.0</v>
      </c>
      <c r="G366" s="53">
        <v>7.0</v>
      </c>
      <c r="H366" s="51" t="s">
        <v>1216</v>
      </c>
      <c r="I366" s="53">
        <v>51864.0</v>
      </c>
      <c r="J366" s="53">
        <v>24.93</v>
      </c>
      <c r="K366" s="51" t="s">
        <v>793</v>
      </c>
      <c r="L366" s="51" t="s">
        <v>857</v>
      </c>
      <c r="M366" s="51" t="s">
        <v>561</v>
      </c>
      <c r="N366" s="51" t="s">
        <v>544</v>
      </c>
    </row>
    <row r="367">
      <c r="A367" s="51" t="s">
        <v>1344</v>
      </c>
      <c r="B367" s="51" t="s">
        <v>1345</v>
      </c>
      <c r="C367" s="51">
        <v>4.0</v>
      </c>
      <c r="D367" s="53">
        <v>709.0</v>
      </c>
      <c r="E367" s="53">
        <v>776.0</v>
      </c>
      <c r="F367" s="53">
        <v>7.0</v>
      </c>
      <c r="G367" s="53">
        <v>16.0</v>
      </c>
      <c r="H367" s="51" t="s">
        <v>1216</v>
      </c>
      <c r="I367" s="53">
        <v>45657.0</v>
      </c>
      <c r="J367" s="53">
        <v>21.95</v>
      </c>
      <c r="K367" s="51" t="s">
        <v>793</v>
      </c>
      <c r="L367" s="51" t="s">
        <v>836</v>
      </c>
      <c r="M367" s="51" t="s">
        <v>561</v>
      </c>
      <c r="N367" s="51" t="s">
        <v>544</v>
      </c>
    </row>
    <row r="368">
      <c r="A368" s="51" t="s">
        <v>1346</v>
      </c>
      <c r="B368" s="51" t="s">
        <v>1347</v>
      </c>
      <c r="C368" s="51">
        <v>4.0</v>
      </c>
      <c r="D368" s="52">
        <v>2650.0</v>
      </c>
      <c r="E368" s="52">
        <v>2724.0</v>
      </c>
      <c r="F368" s="53">
        <v>7.0</v>
      </c>
      <c r="G368" s="53">
        <v>70.0</v>
      </c>
      <c r="H368" s="51" t="s">
        <v>1216</v>
      </c>
      <c r="I368" s="53">
        <v>32250.0</v>
      </c>
      <c r="J368" s="53">
        <v>15.5</v>
      </c>
      <c r="K368" s="51" t="s">
        <v>793</v>
      </c>
      <c r="L368" s="51" t="s">
        <v>823</v>
      </c>
      <c r="M368" s="51" t="s">
        <v>553</v>
      </c>
      <c r="N368" s="51" t="s">
        <v>544</v>
      </c>
    </row>
    <row r="369">
      <c r="A369" s="51" t="s">
        <v>1348</v>
      </c>
      <c r="B369" s="51" t="s">
        <v>1349</v>
      </c>
      <c r="C369" s="51">
        <v>4.0</v>
      </c>
      <c r="D369" s="53">
        <v>262.0</v>
      </c>
      <c r="E369" s="53">
        <v>335.0</v>
      </c>
      <c r="F369" s="53">
        <v>7.0</v>
      </c>
      <c r="G369" s="53">
        <v>9.0</v>
      </c>
      <c r="H369" s="51" t="s">
        <v>1216</v>
      </c>
      <c r="I369" s="53">
        <v>82757.0</v>
      </c>
      <c r="J369" s="53">
        <v>39.79</v>
      </c>
      <c r="K369" s="51" t="s">
        <v>793</v>
      </c>
      <c r="L369" s="51" t="s">
        <v>857</v>
      </c>
      <c r="M369" s="51" t="s">
        <v>561</v>
      </c>
      <c r="N369" s="51" t="s">
        <v>138</v>
      </c>
    </row>
    <row r="370">
      <c r="A370" s="51" t="s">
        <v>1351</v>
      </c>
      <c r="B370" s="51" t="s">
        <v>1352</v>
      </c>
      <c r="C370" s="51">
        <v>4.0</v>
      </c>
      <c r="D370" s="53">
        <v>258.0</v>
      </c>
      <c r="E370" s="53">
        <v>314.0</v>
      </c>
      <c r="F370" s="53">
        <v>6.0</v>
      </c>
      <c r="G370" s="53">
        <v>7.0</v>
      </c>
      <c r="H370" s="51" t="s">
        <v>1216</v>
      </c>
      <c r="I370" s="53">
        <v>34156.0</v>
      </c>
      <c r="J370" s="53">
        <v>16.42</v>
      </c>
      <c r="K370" s="51" t="s">
        <v>793</v>
      </c>
      <c r="L370" s="51" t="s">
        <v>823</v>
      </c>
      <c r="M370" s="51" t="s">
        <v>553</v>
      </c>
      <c r="N370" s="51" t="s">
        <v>544</v>
      </c>
    </row>
    <row r="371">
      <c r="A371" s="51" t="s">
        <v>1354</v>
      </c>
      <c r="B371" s="51" t="s">
        <v>1355</v>
      </c>
      <c r="C371" s="51">
        <v>4.0</v>
      </c>
      <c r="D371" s="53">
        <v>480.0</v>
      </c>
      <c r="E371" s="53">
        <v>537.0</v>
      </c>
      <c r="F371" s="53">
        <v>6.0</v>
      </c>
      <c r="G371" s="53">
        <v>21.0</v>
      </c>
      <c r="H371" s="51" t="s">
        <v>1216</v>
      </c>
      <c r="I371" s="53">
        <v>25112.0</v>
      </c>
      <c r="J371" s="53">
        <v>12.07</v>
      </c>
      <c r="K371" s="51" t="s">
        <v>793</v>
      </c>
      <c r="L371" s="51" t="s">
        <v>823</v>
      </c>
      <c r="M371" s="51" t="s">
        <v>553</v>
      </c>
      <c r="N371" s="51" t="s">
        <v>544</v>
      </c>
    </row>
    <row r="372">
      <c r="A372" s="51" t="s">
        <v>1356</v>
      </c>
      <c r="B372" s="51" t="s">
        <v>1357</v>
      </c>
      <c r="C372" s="51">
        <v>4.0</v>
      </c>
      <c r="D372" s="52">
        <v>1884.0</v>
      </c>
      <c r="E372" s="52">
        <v>1940.0</v>
      </c>
      <c r="F372" s="53">
        <v>6.0</v>
      </c>
      <c r="G372" s="53">
        <v>53.0</v>
      </c>
      <c r="H372" s="51" t="s">
        <v>1216</v>
      </c>
      <c r="I372" s="53">
        <v>21021.0</v>
      </c>
      <c r="J372" s="53">
        <v>10.11</v>
      </c>
      <c r="K372" s="51" t="s">
        <v>793</v>
      </c>
      <c r="L372" s="51" t="s">
        <v>823</v>
      </c>
      <c r="M372" s="51" t="s">
        <v>553</v>
      </c>
      <c r="N372" s="51" t="s">
        <v>136</v>
      </c>
    </row>
    <row r="373">
      <c r="A373" s="51" t="s">
        <v>1360</v>
      </c>
      <c r="B373" s="51" t="s">
        <v>1361</v>
      </c>
      <c r="C373" s="51">
        <v>4.0</v>
      </c>
      <c r="D373" s="53">
        <v>354.0</v>
      </c>
      <c r="E373" s="53">
        <v>410.0</v>
      </c>
      <c r="F373" s="53">
        <v>6.0</v>
      </c>
      <c r="G373" s="53">
        <v>4.0</v>
      </c>
      <c r="H373" s="51" t="s">
        <v>1216</v>
      </c>
      <c r="I373" s="53">
        <v>58976.0</v>
      </c>
      <c r="J373" s="53">
        <v>28.35</v>
      </c>
      <c r="K373" s="51" t="s">
        <v>793</v>
      </c>
      <c r="L373" s="51" t="s">
        <v>1232</v>
      </c>
      <c r="M373" s="51" t="s">
        <v>561</v>
      </c>
      <c r="N373" s="51" t="s">
        <v>544</v>
      </c>
    </row>
    <row r="374">
      <c r="A374" s="51" t="s">
        <v>1363</v>
      </c>
      <c r="B374" s="51" t="s">
        <v>1364</v>
      </c>
      <c r="C374" s="51">
        <v>4.0</v>
      </c>
      <c r="D374" s="53">
        <v>721.0</v>
      </c>
      <c r="E374" s="53">
        <v>776.0</v>
      </c>
      <c r="F374" s="53">
        <v>6.0</v>
      </c>
      <c r="G374" s="53">
        <v>9.0</v>
      </c>
      <c r="H374" s="51" t="s">
        <v>1216</v>
      </c>
      <c r="I374" s="53">
        <v>28989.0</v>
      </c>
      <c r="J374" s="53">
        <v>13.94</v>
      </c>
      <c r="K374" s="51" t="s">
        <v>793</v>
      </c>
      <c r="L374" s="51" t="s">
        <v>823</v>
      </c>
      <c r="M374" s="51" t="s">
        <v>553</v>
      </c>
      <c r="N374" s="51" t="s">
        <v>544</v>
      </c>
    </row>
    <row r="375">
      <c r="A375" s="51" t="s">
        <v>1365</v>
      </c>
      <c r="B375" s="51" t="s">
        <v>1366</v>
      </c>
      <c r="C375" s="51">
        <v>4.0</v>
      </c>
      <c r="D375" s="53">
        <v>244.0</v>
      </c>
      <c r="E375" s="53">
        <v>302.0</v>
      </c>
      <c r="F375" s="53">
        <v>6.0</v>
      </c>
      <c r="G375" s="53">
        <v>7.0</v>
      </c>
      <c r="H375" s="51" t="s">
        <v>1216</v>
      </c>
      <c r="I375" s="53">
        <v>47214.0</v>
      </c>
      <c r="J375" s="53">
        <v>22.7</v>
      </c>
      <c r="K375" s="51" t="s">
        <v>793</v>
      </c>
      <c r="L375" s="51" t="s">
        <v>857</v>
      </c>
      <c r="M375" s="51" t="s">
        <v>561</v>
      </c>
      <c r="N375" s="51" t="s">
        <v>544</v>
      </c>
    </row>
    <row r="376">
      <c r="A376" s="51" t="s">
        <v>1368</v>
      </c>
      <c r="B376" s="51" t="s">
        <v>1370</v>
      </c>
      <c r="C376" s="51">
        <v>4.0</v>
      </c>
      <c r="D376" s="53">
        <v>274.0</v>
      </c>
      <c r="E376" s="53">
        <v>337.0</v>
      </c>
      <c r="F376" s="53">
        <v>6.0</v>
      </c>
      <c r="G376" s="53">
        <v>7.0</v>
      </c>
      <c r="H376" s="51" t="s">
        <v>1216</v>
      </c>
      <c r="I376" s="53">
        <v>40882.0</v>
      </c>
      <c r="J376" s="53">
        <v>19.66</v>
      </c>
      <c r="K376" s="51" t="s">
        <v>793</v>
      </c>
      <c r="L376" s="51" t="s">
        <v>836</v>
      </c>
      <c r="M376" s="51" t="s">
        <v>561</v>
      </c>
      <c r="N376" s="51" t="s">
        <v>544</v>
      </c>
    </row>
    <row r="377">
      <c r="A377" s="51" t="s">
        <v>1371</v>
      </c>
      <c r="B377" s="51" t="s">
        <v>1372</v>
      </c>
      <c r="C377" s="51">
        <v>4.0</v>
      </c>
      <c r="D377" s="53">
        <v>733.0</v>
      </c>
      <c r="E377" s="53">
        <v>788.0</v>
      </c>
      <c r="F377" s="53">
        <v>6.0</v>
      </c>
      <c r="G377" s="53">
        <v>20.0</v>
      </c>
      <c r="H377" s="51" t="s">
        <v>1216</v>
      </c>
      <c r="I377" s="53">
        <v>52509.0</v>
      </c>
      <c r="J377" s="53">
        <v>25.24</v>
      </c>
      <c r="K377" s="51" t="s">
        <v>853</v>
      </c>
      <c r="L377" s="51" t="s">
        <v>793</v>
      </c>
      <c r="M377" s="51" t="s">
        <v>553</v>
      </c>
      <c r="N377" s="51" t="s">
        <v>544</v>
      </c>
    </row>
    <row r="378">
      <c r="A378" s="51" t="s">
        <v>1374</v>
      </c>
      <c r="B378" s="51" t="s">
        <v>1375</v>
      </c>
      <c r="C378" s="51">
        <v>4.0</v>
      </c>
      <c r="D378" s="52">
        <v>1177.0</v>
      </c>
      <c r="E378" s="52">
        <v>1239.0</v>
      </c>
      <c r="F378" s="53">
        <v>6.0</v>
      </c>
      <c r="G378" s="53">
        <v>19.0</v>
      </c>
      <c r="H378" s="51" t="s">
        <v>1216</v>
      </c>
      <c r="I378" s="53">
        <v>27144.0</v>
      </c>
      <c r="J378" s="53">
        <v>13.05</v>
      </c>
      <c r="K378" s="51" t="s">
        <v>793</v>
      </c>
      <c r="L378" s="51" t="s">
        <v>823</v>
      </c>
      <c r="M378" s="51" t="s">
        <v>553</v>
      </c>
      <c r="N378" s="51" t="s">
        <v>544</v>
      </c>
    </row>
    <row r="379">
      <c r="A379" s="51" t="s">
        <v>1377</v>
      </c>
      <c r="B379" s="51" t="s">
        <v>1378</v>
      </c>
      <c r="C379" s="51">
        <v>4.0</v>
      </c>
      <c r="D379" s="53">
        <v>226.0</v>
      </c>
      <c r="E379" s="53">
        <v>275.0</v>
      </c>
      <c r="F379" s="53">
        <v>5.0</v>
      </c>
      <c r="G379" s="53">
        <v>6.0</v>
      </c>
      <c r="H379" s="51" t="s">
        <v>1216</v>
      </c>
      <c r="I379" s="53">
        <v>37666.0</v>
      </c>
      <c r="J379" s="53">
        <v>18.11</v>
      </c>
      <c r="K379" s="51" t="s">
        <v>793</v>
      </c>
      <c r="L379" s="51" t="s">
        <v>823</v>
      </c>
      <c r="M379" s="51" t="s">
        <v>553</v>
      </c>
      <c r="N379" s="51" t="s">
        <v>544</v>
      </c>
    </row>
    <row r="380">
      <c r="A380" s="51" t="s">
        <v>1380</v>
      </c>
      <c r="B380" s="51" t="s">
        <v>1382</v>
      </c>
      <c r="C380" s="51">
        <v>4.0</v>
      </c>
      <c r="D380" s="53">
        <v>263.0</v>
      </c>
      <c r="E380" s="53">
        <v>317.0</v>
      </c>
      <c r="F380" s="53">
        <v>5.0</v>
      </c>
      <c r="G380" s="53">
        <v>8.0</v>
      </c>
      <c r="H380" s="51" t="s">
        <v>1216</v>
      </c>
      <c r="I380" s="53">
        <v>48755.0</v>
      </c>
      <c r="J380" s="53">
        <v>23.44</v>
      </c>
      <c r="K380" s="51" t="s">
        <v>793</v>
      </c>
      <c r="L380" s="51" t="s">
        <v>857</v>
      </c>
      <c r="M380" s="51" t="s">
        <v>561</v>
      </c>
      <c r="N380" s="51" t="s">
        <v>544</v>
      </c>
    </row>
    <row r="381">
      <c r="A381" s="51" t="s">
        <v>1383</v>
      </c>
      <c r="B381" s="51" t="s">
        <v>1384</v>
      </c>
      <c r="C381" s="51">
        <v>4.0</v>
      </c>
      <c r="D381" s="53">
        <v>164.0</v>
      </c>
      <c r="E381" s="53">
        <v>210.0</v>
      </c>
      <c r="F381" s="53">
        <v>5.0</v>
      </c>
      <c r="G381" s="53">
        <v>4.0</v>
      </c>
      <c r="H381" s="51" t="s">
        <v>1216</v>
      </c>
      <c r="I381" s="53">
        <v>27862.0</v>
      </c>
      <c r="J381" s="53">
        <v>13.39</v>
      </c>
      <c r="K381" s="51" t="s">
        <v>793</v>
      </c>
      <c r="L381" s="51" t="s">
        <v>823</v>
      </c>
      <c r="M381" s="51" t="s">
        <v>553</v>
      </c>
      <c r="N381" s="51" t="s">
        <v>544</v>
      </c>
    </row>
    <row r="382">
      <c r="A382" s="51" t="s">
        <v>1385</v>
      </c>
      <c r="B382" s="51" t="s">
        <v>1386</v>
      </c>
      <c r="C382" s="51">
        <v>4.0</v>
      </c>
      <c r="D382" s="53">
        <v>243.0</v>
      </c>
      <c r="E382" s="53">
        <v>296.0</v>
      </c>
      <c r="F382" s="53">
        <v>5.0</v>
      </c>
      <c r="G382" s="53">
        <v>5.0</v>
      </c>
      <c r="H382" s="51" t="s">
        <v>1216</v>
      </c>
      <c r="I382" s="53">
        <v>36689.0</v>
      </c>
      <c r="J382" s="53">
        <v>17.64</v>
      </c>
      <c r="K382" s="51" t="s">
        <v>793</v>
      </c>
      <c r="L382" s="51" t="s">
        <v>836</v>
      </c>
      <c r="M382" s="51" t="s">
        <v>561</v>
      </c>
      <c r="N382" s="51" t="s">
        <v>544</v>
      </c>
    </row>
    <row r="383">
      <c r="A383" s="51" t="s">
        <v>1389</v>
      </c>
      <c r="B383" s="51" t="s">
        <v>1390</v>
      </c>
      <c r="C383" s="51">
        <v>4.0</v>
      </c>
      <c r="D383" s="53">
        <v>247.0</v>
      </c>
      <c r="E383" s="53">
        <v>301.0</v>
      </c>
      <c r="F383" s="53">
        <v>5.0</v>
      </c>
      <c r="G383" s="53">
        <v>5.0</v>
      </c>
      <c r="H383" s="51" t="s">
        <v>1216</v>
      </c>
      <c r="I383" s="53">
        <v>39933.0</v>
      </c>
      <c r="J383" s="53">
        <v>19.2</v>
      </c>
      <c r="K383" s="51" t="s">
        <v>793</v>
      </c>
      <c r="L383" s="51" t="s">
        <v>793</v>
      </c>
      <c r="M383" s="51" t="s">
        <v>553</v>
      </c>
      <c r="N383" s="51" t="s">
        <v>544</v>
      </c>
    </row>
    <row r="384">
      <c r="A384" s="51" t="s">
        <v>1393</v>
      </c>
      <c r="B384" s="51" t="s">
        <v>1394</v>
      </c>
      <c r="C384" s="51">
        <v>4.0</v>
      </c>
      <c r="D384" s="53">
        <v>440.0</v>
      </c>
      <c r="E384" s="53">
        <v>491.0</v>
      </c>
      <c r="F384" s="53">
        <v>5.0</v>
      </c>
      <c r="G384" s="53">
        <v>7.0</v>
      </c>
      <c r="H384" s="51" t="s">
        <v>1216</v>
      </c>
      <c r="I384" s="53">
        <v>23236.0</v>
      </c>
      <c r="J384" s="53">
        <v>11.17</v>
      </c>
      <c r="K384" s="51" t="s">
        <v>793</v>
      </c>
      <c r="L384" s="51" t="s">
        <v>823</v>
      </c>
      <c r="M384" s="51" t="s">
        <v>553</v>
      </c>
      <c r="N384" s="51" t="s">
        <v>544</v>
      </c>
    </row>
    <row r="385">
      <c r="A385" s="51" t="s">
        <v>1396</v>
      </c>
      <c r="B385" s="51" t="s">
        <v>1397</v>
      </c>
      <c r="C385" s="51">
        <v>4.0</v>
      </c>
      <c r="D385" s="53">
        <v>408.0</v>
      </c>
      <c r="E385" s="53">
        <v>456.0</v>
      </c>
      <c r="F385" s="53">
        <v>5.0</v>
      </c>
      <c r="G385" s="53">
        <v>6.0</v>
      </c>
      <c r="H385" s="51" t="s">
        <v>1216</v>
      </c>
      <c r="I385" s="53">
        <v>47054.0</v>
      </c>
      <c r="J385" s="53">
        <v>22.62</v>
      </c>
      <c r="K385" s="51" t="s">
        <v>793</v>
      </c>
      <c r="L385" s="51" t="s">
        <v>836</v>
      </c>
      <c r="M385" s="51" t="s">
        <v>561</v>
      </c>
      <c r="N385" s="51" t="s">
        <v>544</v>
      </c>
    </row>
    <row r="386">
      <c r="A386" s="51" t="s">
        <v>1399</v>
      </c>
      <c r="B386" s="51" t="s">
        <v>1400</v>
      </c>
      <c r="C386" s="51">
        <v>4.0</v>
      </c>
      <c r="D386" s="53">
        <v>112.0</v>
      </c>
      <c r="E386" s="53">
        <v>166.0</v>
      </c>
      <c r="F386" s="53">
        <v>5.0</v>
      </c>
      <c r="G386" s="53">
        <v>2.0</v>
      </c>
      <c r="H386" s="51" t="s">
        <v>1216</v>
      </c>
      <c r="I386" s="53">
        <v>33809.0</v>
      </c>
      <c r="J386" s="53">
        <v>16.25</v>
      </c>
      <c r="K386" s="51" t="s">
        <v>793</v>
      </c>
      <c r="L386" s="51" t="s">
        <v>823</v>
      </c>
      <c r="M386" s="51" t="s">
        <v>553</v>
      </c>
      <c r="N386" s="51" t="s">
        <v>544</v>
      </c>
    </row>
    <row r="387">
      <c r="A387" s="51" t="s">
        <v>1401</v>
      </c>
      <c r="B387" s="51" t="s">
        <v>1402</v>
      </c>
      <c r="C387" s="51">
        <v>4.0</v>
      </c>
      <c r="D387" s="53">
        <v>606.0</v>
      </c>
      <c r="E387" s="53">
        <v>654.0</v>
      </c>
      <c r="F387" s="53">
        <v>5.0</v>
      </c>
      <c r="G387" s="53">
        <v>12.0</v>
      </c>
      <c r="H387" s="51" t="s">
        <v>1216</v>
      </c>
      <c r="I387" s="53">
        <v>43155.0</v>
      </c>
      <c r="J387" s="53">
        <v>20.74</v>
      </c>
      <c r="K387" s="51" t="s">
        <v>793</v>
      </c>
      <c r="L387" s="51" t="s">
        <v>836</v>
      </c>
      <c r="M387" s="51" t="s">
        <v>561</v>
      </c>
      <c r="N387" s="51" t="s">
        <v>544</v>
      </c>
    </row>
    <row r="388">
      <c r="A388" s="51" t="s">
        <v>1403</v>
      </c>
      <c r="B388" s="51" t="s">
        <v>1404</v>
      </c>
      <c r="C388" s="51">
        <v>4.0</v>
      </c>
      <c r="D388" s="53">
        <v>676.0</v>
      </c>
      <c r="E388" s="53">
        <v>729.0</v>
      </c>
      <c r="F388" s="53">
        <v>5.0</v>
      </c>
      <c r="G388" s="53">
        <v>19.0</v>
      </c>
      <c r="H388" s="51" t="s">
        <v>1216</v>
      </c>
      <c r="I388" s="53">
        <v>63159.0</v>
      </c>
      <c r="J388" s="53">
        <v>30.37</v>
      </c>
      <c r="K388" s="51" t="s">
        <v>853</v>
      </c>
      <c r="L388" s="51" t="s">
        <v>793</v>
      </c>
      <c r="M388" s="51" t="s">
        <v>553</v>
      </c>
      <c r="N388" s="51" t="s">
        <v>544</v>
      </c>
    </row>
    <row r="389">
      <c r="A389" s="51" t="s">
        <v>1407</v>
      </c>
      <c r="B389" s="51" t="s">
        <v>1408</v>
      </c>
      <c r="C389" s="51">
        <v>4.0</v>
      </c>
      <c r="D389" s="53">
        <v>418.0</v>
      </c>
      <c r="E389" s="53">
        <v>454.0</v>
      </c>
      <c r="F389" s="53">
        <v>4.0</v>
      </c>
      <c r="G389" s="53">
        <v>29.0</v>
      </c>
      <c r="H389" s="51" t="s">
        <v>1216</v>
      </c>
      <c r="I389" s="53">
        <v>21866.0</v>
      </c>
      <c r="J389" s="53">
        <v>10.51</v>
      </c>
      <c r="K389" s="51" t="s">
        <v>793</v>
      </c>
      <c r="L389" s="51" t="s">
        <v>823</v>
      </c>
      <c r="M389" s="51" t="s">
        <v>553</v>
      </c>
      <c r="N389" s="51" t="s">
        <v>136</v>
      </c>
    </row>
    <row r="390">
      <c r="A390" s="51" t="s">
        <v>1409</v>
      </c>
      <c r="B390" s="51" t="s">
        <v>1410</v>
      </c>
      <c r="C390" s="51">
        <v>4.0</v>
      </c>
      <c r="D390" s="53">
        <v>285.0</v>
      </c>
      <c r="E390" s="53">
        <v>324.0</v>
      </c>
      <c r="F390" s="53">
        <v>4.0</v>
      </c>
      <c r="G390" s="53">
        <v>20.0</v>
      </c>
      <c r="H390" s="51" t="s">
        <v>1216</v>
      </c>
      <c r="I390" s="53">
        <v>27590.0</v>
      </c>
      <c r="J390" s="53">
        <v>13.26</v>
      </c>
      <c r="K390" s="51" t="s">
        <v>793</v>
      </c>
      <c r="L390" s="51" t="s">
        <v>823</v>
      </c>
      <c r="M390" s="51" t="s">
        <v>553</v>
      </c>
      <c r="N390" s="51" t="s">
        <v>544</v>
      </c>
    </row>
    <row r="391">
      <c r="A391" s="51" t="s">
        <v>1413</v>
      </c>
      <c r="B391" s="51" t="s">
        <v>1414</v>
      </c>
      <c r="C391" s="51">
        <v>4.0</v>
      </c>
      <c r="D391" s="53">
        <v>690.0</v>
      </c>
      <c r="E391" s="53">
        <v>734.0</v>
      </c>
      <c r="F391" s="53">
        <v>4.0</v>
      </c>
      <c r="G391" s="53">
        <v>16.0</v>
      </c>
      <c r="H391" s="51" t="s">
        <v>1216</v>
      </c>
      <c r="I391" s="53">
        <v>29466.0</v>
      </c>
      <c r="J391" s="53">
        <v>14.17</v>
      </c>
      <c r="K391" s="51" t="s">
        <v>793</v>
      </c>
      <c r="L391" s="51" t="s">
        <v>823</v>
      </c>
      <c r="M391" s="51" t="s">
        <v>553</v>
      </c>
      <c r="N391" s="51" t="s">
        <v>544</v>
      </c>
    </row>
    <row r="392">
      <c r="A392" s="51" t="s">
        <v>1416</v>
      </c>
      <c r="B392" s="51" t="s">
        <v>1417</v>
      </c>
      <c r="C392" s="51">
        <v>4.0</v>
      </c>
      <c r="D392" s="53">
        <v>367.0</v>
      </c>
      <c r="E392" s="53">
        <v>405.0</v>
      </c>
      <c r="F392" s="53">
        <v>4.0</v>
      </c>
      <c r="G392" s="53">
        <v>17.0</v>
      </c>
      <c r="H392" s="51" t="s">
        <v>1216</v>
      </c>
      <c r="I392" s="53">
        <v>22904.0</v>
      </c>
      <c r="J392" s="53">
        <v>11.01</v>
      </c>
      <c r="K392" s="51" t="s">
        <v>793</v>
      </c>
      <c r="L392" s="51" t="s">
        <v>823</v>
      </c>
      <c r="M392" s="51" t="s">
        <v>553</v>
      </c>
      <c r="N392" s="51" t="s">
        <v>544</v>
      </c>
    </row>
    <row r="393">
      <c r="A393" s="51" t="s">
        <v>1420</v>
      </c>
      <c r="B393" s="51" t="s">
        <v>1421</v>
      </c>
      <c r="C393" s="51">
        <v>4.0</v>
      </c>
      <c r="D393" s="53">
        <v>408.0</v>
      </c>
      <c r="E393" s="53">
        <v>449.0</v>
      </c>
      <c r="F393" s="53">
        <v>4.0</v>
      </c>
      <c r="G393" s="53">
        <v>12.0</v>
      </c>
      <c r="H393" s="51" t="s">
        <v>1216</v>
      </c>
      <c r="I393" s="53">
        <v>48300.0</v>
      </c>
      <c r="J393" s="53">
        <v>23.22</v>
      </c>
      <c r="K393" s="51" t="s">
        <v>793</v>
      </c>
      <c r="L393" s="51" t="s">
        <v>836</v>
      </c>
      <c r="M393" s="51" t="s">
        <v>561</v>
      </c>
      <c r="N393" s="51" t="s">
        <v>544</v>
      </c>
    </row>
    <row r="394">
      <c r="A394" s="51" t="s">
        <v>1423</v>
      </c>
      <c r="B394" s="51" t="s">
        <v>1424</v>
      </c>
      <c r="C394" s="51">
        <v>4.0</v>
      </c>
      <c r="D394" s="53">
        <v>807.0</v>
      </c>
      <c r="E394" s="53">
        <v>851.0</v>
      </c>
      <c r="F394" s="53">
        <v>4.0</v>
      </c>
      <c r="G394" s="53">
        <v>12.0</v>
      </c>
      <c r="H394" s="51" t="s">
        <v>1216</v>
      </c>
      <c r="I394" s="53">
        <v>49716.0</v>
      </c>
      <c r="J394" s="53">
        <v>23.9</v>
      </c>
      <c r="K394" s="51" t="s">
        <v>793</v>
      </c>
      <c r="L394" s="51" t="s">
        <v>836</v>
      </c>
      <c r="M394" s="51" t="s">
        <v>561</v>
      </c>
      <c r="N394" s="51" t="s">
        <v>544</v>
      </c>
    </row>
    <row r="395">
      <c r="A395" s="51" t="s">
        <v>1426</v>
      </c>
      <c r="B395" s="56" t="s">
        <v>1427</v>
      </c>
      <c r="C395" s="51">
        <v>4.0</v>
      </c>
      <c r="D395" s="53">
        <v>170.0</v>
      </c>
      <c r="E395" s="53">
        <v>214.0</v>
      </c>
      <c r="F395" s="53">
        <v>4.0</v>
      </c>
      <c r="G395" s="53">
        <v>4.0</v>
      </c>
      <c r="H395" s="51" t="s">
        <v>1216</v>
      </c>
      <c r="I395" s="53">
        <v>49139.0</v>
      </c>
      <c r="J395" s="53">
        <v>23.62</v>
      </c>
      <c r="K395" s="51" t="s">
        <v>793</v>
      </c>
      <c r="L395" s="51" t="s">
        <v>857</v>
      </c>
      <c r="M395" s="51" t="s">
        <v>561</v>
      </c>
      <c r="N395" s="51" t="s">
        <v>544</v>
      </c>
    </row>
    <row r="396">
      <c r="A396" s="51" t="s">
        <v>1428</v>
      </c>
      <c r="B396" s="51" t="s">
        <v>1429</v>
      </c>
      <c r="C396" s="51">
        <v>4.0</v>
      </c>
      <c r="D396" s="53">
        <v>700.0</v>
      </c>
      <c r="E396" s="53">
        <v>741.0</v>
      </c>
      <c r="F396" s="53">
        <v>4.0</v>
      </c>
      <c r="G396" s="53">
        <v>4.0</v>
      </c>
      <c r="H396" s="51" t="s">
        <v>1216</v>
      </c>
      <c r="I396" s="53">
        <v>55102.0</v>
      </c>
      <c r="J396" s="53">
        <v>26.49</v>
      </c>
      <c r="K396" s="51" t="s">
        <v>793</v>
      </c>
      <c r="L396" s="51" t="s">
        <v>857</v>
      </c>
      <c r="M396" s="51" t="s">
        <v>561</v>
      </c>
      <c r="N396" s="51" t="s">
        <v>544</v>
      </c>
    </row>
    <row r="397">
      <c r="A397" s="54">
        <v>428005.0</v>
      </c>
      <c r="B397" s="51" t="s">
        <v>1430</v>
      </c>
      <c r="C397" s="51">
        <v>4.0</v>
      </c>
      <c r="D397" s="53">
        <v>418.0</v>
      </c>
      <c r="E397" s="53">
        <v>446.0</v>
      </c>
      <c r="F397" s="53">
        <v>3.0</v>
      </c>
      <c r="G397" s="53">
        <v>10.0</v>
      </c>
      <c r="H397" s="51" t="s">
        <v>1216</v>
      </c>
      <c r="I397" s="53">
        <v>96654.0</v>
      </c>
      <c r="J397" s="53">
        <v>46.47</v>
      </c>
      <c r="K397" s="51" t="s">
        <v>876</v>
      </c>
      <c r="L397" s="51" t="s">
        <v>793</v>
      </c>
      <c r="M397" s="51" t="s">
        <v>553</v>
      </c>
      <c r="N397" s="51" t="s">
        <v>138</v>
      </c>
    </row>
    <row r="398">
      <c r="A398" s="51" t="s">
        <v>1432</v>
      </c>
      <c r="B398" s="51" t="s">
        <v>1433</v>
      </c>
      <c r="C398" s="51">
        <v>4.0</v>
      </c>
      <c r="D398" s="53">
        <v>423.0</v>
      </c>
      <c r="E398" s="53">
        <v>452.0</v>
      </c>
      <c r="F398" s="53">
        <v>3.0</v>
      </c>
      <c r="G398" s="53">
        <v>9.0</v>
      </c>
      <c r="H398" s="51" t="s">
        <v>1216</v>
      </c>
      <c r="I398" s="53">
        <v>44070.0</v>
      </c>
      <c r="J398" s="53">
        <v>21.19</v>
      </c>
      <c r="K398" s="51" t="s">
        <v>793</v>
      </c>
      <c r="L398" s="51" t="s">
        <v>836</v>
      </c>
      <c r="M398" s="51" t="s">
        <v>561</v>
      </c>
      <c r="N398" s="51" t="s">
        <v>544</v>
      </c>
    </row>
    <row r="399">
      <c r="A399" s="51" t="s">
        <v>1434</v>
      </c>
      <c r="B399" s="51" t="s">
        <v>1436</v>
      </c>
      <c r="C399" s="51">
        <v>4.0</v>
      </c>
      <c r="D399" s="53">
        <v>122.0</v>
      </c>
      <c r="E399" s="53">
        <v>153.0</v>
      </c>
      <c r="F399" s="53">
        <v>3.0</v>
      </c>
      <c r="G399" s="53">
        <v>2.0</v>
      </c>
      <c r="H399" s="51" t="s">
        <v>1216</v>
      </c>
      <c r="I399" s="53">
        <v>36988.0</v>
      </c>
      <c r="J399" s="53">
        <v>17.79</v>
      </c>
      <c r="K399" s="51" t="s">
        <v>793</v>
      </c>
      <c r="L399" s="51" t="s">
        <v>823</v>
      </c>
      <c r="M399" s="51" t="s">
        <v>553</v>
      </c>
      <c r="N399" s="51" t="s">
        <v>544</v>
      </c>
    </row>
    <row r="400">
      <c r="A400" s="51" t="s">
        <v>1437</v>
      </c>
      <c r="B400" s="56" t="s">
        <v>1438</v>
      </c>
      <c r="C400" s="51">
        <v>4.0</v>
      </c>
      <c r="D400" s="53">
        <v>205.0</v>
      </c>
      <c r="E400" s="53">
        <v>231.0</v>
      </c>
      <c r="F400" s="53">
        <v>3.0</v>
      </c>
      <c r="G400" s="53">
        <v>4.0</v>
      </c>
      <c r="H400" s="51" t="s">
        <v>1216</v>
      </c>
      <c r="I400" s="53">
        <v>33333.0</v>
      </c>
      <c r="J400" s="53">
        <v>16.02</v>
      </c>
      <c r="K400" s="51" t="s">
        <v>793</v>
      </c>
      <c r="L400" s="51" t="s">
        <v>823</v>
      </c>
      <c r="M400" s="51" t="s">
        <v>553</v>
      </c>
      <c r="N400" s="51" t="s">
        <v>544</v>
      </c>
    </row>
    <row r="401">
      <c r="A401" s="51" t="s">
        <v>1439</v>
      </c>
      <c r="B401" s="51" t="s">
        <v>1441</v>
      </c>
      <c r="C401" s="51">
        <v>4.0</v>
      </c>
      <c r="D401" s="53">
        <v>307.0</v>
      </c>
      <c r="E401" s="53">
        <v>334.0</v>
      </c>
      <c r="F401" s="53">
        <v>3.0</v>
      </c>
      <c r="G401" s="53">
        <v>9.0</v>
      </c>
      <c r="H401" s="51" t="s">
        <v>1216</v>
      </c>
      <c r="I401" s="53">
        <v>19609.0</v>
      </c>
      <c r="J401" s="53">
        <v>9.42</v>
      </c>
      <c r="K401" s="51" t="s">
        <v>793</v>
      </c>
      <c r="L401" s="51" t="s">
        <v>823</v>
      </c>
      <c r="M401" s="51" t="s">
        <v>553</v>
      </c>
      <c r="N401" s="51" t="s">
        <v>136</v>
      </c>
    </row>
    <row r="402">
      <c r="A402" s="51" t="s">
        <v>1442</v>
      </c>
      <c r="B402" s="51" t="s">
        <v>1443</v>
      </c>
      <c r="C402" s="51">
        <v>4.0</v>
      </c>
      <c r="D402" s="52">
        <v>1439.0</v>
      </c>
      <c r="E402" s="52">
        <v>1466.0</v>
      </c>
      <c r="F402" s="53">
        <v>3.0</v>
      </c>
      <c r="G402" s="53">
        <v>36.0</v>
      </c>
      <c r="H402" s="51" t="s">
        <v>1216</v>
      </c>
      <c r="I402" s="53">
        <v>48847.0</v>
      </c>
      <c r="J402" s="53">
        <v>23.48</v>
      </c>
      <c r="K402" s="51" t="s">
        <v>793</v>
      </c>
      <c r="L402" s="51" t="s">
        <v>836</v>
      </c>
      <c r="M402" s="51" t="s">
        <v>561</v>
      </c>
      <c r="N402" s="51" t="s">
        <v>544</v>
      </c>
    </row>
    <row r="403">
      <c r="A403" s="51" t="s">
        <v>1446</v>
      </c>
      <c r="B403" s="51" t="s">
        <v>1447</v>
      </c>
      <c r="C403" s="51">
        <v>4.0</v>
      </c>
      <c r="D403" s="53">
        <v>317.0</v>
      </c>
      <c r="E403" s="53">
        <v>349.0</v>
      </c>
      <c r="F403" s="53">
        <v>3.0</v>
      </c>
      <c r="G403" s="53">
        <v>8.0</v>
      </c>
      <c r="H403" s="51" t="s">
        <v>1216</v>
      </c>
      <c r="I403" s="53">
        <v>66980.0</v>
      </c>
      <c r="J403" s="53">
        <v>32.2</v>
      </c>
      <c r="K403" s="51" t="s">
        <v>876</v>
      </c>
      <c r="L403" s="51" t="s">
        <v>836</v>
      </c>
      <c r="M403" s="51" t="s">
        <v>561</v>
      </c>
      <c r="N403" s="51" t="s">
        <v>138</v>
      </c>
    </row>
    <row r="404">
      <c r="A404" s="51" t="s">
        <v>1449</v>
      </c>
      <c r="B404" s="51" t="s">
        <v>1450</v>
      </c>
      <c r="C404" s="51">
        <v>4.0</v>
      </c>
      <c r="D404" s="53">
        <v>209.0</v>
      </c>
      <c r="E404" s="53">
        <v>239.0</v>
      </c>
      <c r="F404" s="53">
        <v>3.0</v>
      </c>
      <c r="G404" s="53">
        <v>6.0</v>
      </c>
      <c r="H404" s="51" t="s">
        <v>1216</v>
      </c>
      <c r="I404" s="53">
        <v>55938.0</v>
      </c>
      <c r="J404" s="53">
        <v>26.89</v>
      </c>
      <c r="K404" s="51" t="s">
        <v>793</v>
      </c>
      <c r="L404" s="51" t="s">
        <v>857</v>
      </c>
      <c r="M404" s="51" t="s">
        <v>561</v>
      </c>
      <c r="N404" s="51" t="s">
        <v>544</v>
      </c>
    </row>
    <row r="405">
      <c r="A405" s="51" t="s">
        <v>1452</v>
      </c>
      <c r="B405" s="51" t="s">
        <v>1453</v>
      </c>
      <c r="C405" s="51">
        <v>4.0</v>
      </c>
      <c r="D405" s="53">
        <v>235.0</v>
      </c>
      <c r="E405" s="53">
        <v>268.0</v>
      </c>
      <c r="F405" s="53">
        <v>3.0</v>
      </c>
      <c r="G405" s="53">
        <v>3.0</v>
      </c>
      <c r="H405" s="51" t="s">
        <v>1216</v>
      </c>
      <c r="I405" s="53">
        <v>44875.0</v>
      </c>
      <c r="J405" s="53">
        <v>21.58</v>
      </c>
      <c r="K405" s="51" t="s">
        <v>793</v>
      </c>
      <c r="L405" s="51" t="s">
        <v>836</v>
      </c>
      <c r="M405" s="51" t="s">
        <v>561</v>
      </c>
      <c r="N405" s="51" t="s">
        <v>544</v>
      </c>
    </row>
    <row r="406">
      <c r="A406" s="51" t="s">
        <v>1454</v>
      </c>
      <c r="B406" s="51" t="s">
        <v>1456</v>
      </c>
      <c r="C406" s="51">
        <v>4.0</v>
      </c>
      <c r="D406" s="53">
        <v>274.0</v>
      </c>
      <c r="E406" s="53">
        <v>306.0</v>
      </c>
      <c r="F406" s="53">
        <v>3.0</v>
      </c>
      <c r="G406" s="53">
        <v>2.0</v>
      </c>
      <c r="H406" s="51" t="s">
        <v>1216</v>
      </c>
      <c r="I406" s="53">
        <v>43352.0</v>
      </c>
      <c r="J406" s="53">
        <v>20.84</v>
      </c>
      <c r="K406" s="51" t="s">
        <v>793</v>
      </c>
      <c r="L406" s="51" t="s">
        <v>836</v>
      </c>
      <c r="M406" s="51" t="s">
        <v>561</v>
      </c>
      <c r="N406" s="51" t="s">
        <v>544</v>
      </c>
    </row>
    <row r="407">
      <c r="A407" s="51" t="s">
        <v>1457</v>
      </c>
      <c r="B407" s="51" t="s">
        <v>1459</v>
      </c>
      <c r="C407" s="51">
        <v>4.0</v>
      </c>
      <c r="D407" s="53">
        <v>86.0</v>
      </c>
      <c r="E407" s="53">
        <v>106.0</v>
      </c>
      <c r="F407" s="53">
        <v>2.0</v>
      </c>
      <c r="G407" s="53">
        <v>2.0</v>
      </c>
      <c r="H407" s="51" t="s">
        <v>1216</v>
      </c>
      <c r="I407" s="53">
        <v>47935.0</v>
      </c>
      <c r="J407" s="53">
        <v>23.05</v>
      </c>
      <c r="K407" s="51" t="s">
        <v>793</v>
      </c>
      <c r="L407" s="51" t="s">
        <v>836</v>
      </c>
      <c r="M407" s="51" t="s">
        <v>561</v>
      </c>
      <c r="N407" s="51" t="s">
        <v>544</v>
      </c>
    </row>
    <row r="408">
      <c r="A408" s="51" t="s">
        <v>1461</v>
      </c>
      <c r="B408" s="51" t="s">
        <v>1462</v>
      </c>
      <c r="C408" s="51">
        <v>4.0</v>
      </c>
      <c r="D408" s="53">
        <v>530.0</v>
      </c>
      <c r="E408" s="53">
        <v>555.0</v>
      </c>
      <c r="F408" s="53">
        <v>2.0</v>
      </c>
      <c r="G408" s="53">
        <v>6.0</v>
      </c>
      <c r="H408" s="51" t="s">
        <v>1216</v>
      </c>
      <c r="I408" s="53">
        <v>31141.0</v>
      </c>
      <c r="J408" s="53">
        <v>14.97</v>
      </c>
      <c r="K408" s="51" t="s">
        <v>793</v>
      </c>
      <c r="L408" s="51" t="s">
        <v>857</v>
      </c>
      <c r="M408" s="51" t="s">
        <v>561</v>
      </c>
      <c r="N408" s="51" t="s">
        <v>544</v>
      </c>
    </row>
    <row r="409">
      <c r="A409" s="51" t="s">
        <v>1464</v>
      </c>
      <c r="B409" s="51" t="s">
        <v>1465</v>
      </c>
      <c r="C409" s="51">
        <v>4.0</v>
      </c>
      <c r="D409" s="53">
        <v>109.0</v>
      </c>
      <c r="E409" s="53">
        <v>124.0</v>
      </c>
      <c r="F409" s="53">
        <v>2.0</v>
      </c>
      <c r="G409" s="53">
        <v>2.0</v>
      </c>
      <c r="H409" s="51" t="s">
        <v>1216</v>
      </c>
      <c r="I409" s="53">
        <v>31046.0</v>
      </c>
      <c r="J409" s="53">
        <v>14.92</v>
      </c>
      <c r="K409" s="51" t="s">
        <v>793</v>
      </c>
      <c r="L409" s="51" t="s">
        <v>823</v>
      </c>
      <c r="M409" s="51" t="s">
        <v>553</v>
      </c>
      <c r="N409" s="51" t="s">
        <v>544</v>
      </c>
    </row>
    <row r="410">
      <c r="A410" s="51" t="s">
        <v>1468</v>
      </c>
      <c r="B410" s="56" t="s">
        <v>1469</v>
      </c>
      <c r="C410" s="51">
        <v>4.0</v>
      </c>
      <c r="D410" s="53">
        <v>204.0</v>
      </c>
      <c r="E410" s="53">
        <v>223.0</v>
      </c>
      <c r="F410" s="53">
        <v>2.0</v>
      </c>
      <c r="G410" s="53">
        <v>7.0</v>
      </c>
      <c r="H410" s="51" t="s">
        <v>1216</v>
      </c>
      <c r="I410" s="53">
        <v>76451.0</v>
      </c>
      <c r="J410" s="53">
        <v>36.75</v>
      </c>
      <c r="K410" s="51" t="s">
        <v>853</v>
      </c>
      <c r="L410" s="51" t="s">
        <v>836</v>
      </c>
      <c r="M410" s="51" t="s">
        <v>561</v>
      </c>
      <c r="N410" s="51" t="s">
        <v>138</v>
      </c>
    </row>
    <row r="411">
      <c r="A411" s="51" t="s">
        <v>1471</v>
      </c>
      <c r="B411" s="51" t="s">
        <v>1472</v>
      </c>
      <c r="C411" s="51">
        <v>4.0</v>
      </c>
      <c r="D411" s="53">
        <v>458.0</v>
      </c>
      <c r="E411" s="53">
        <v>476.0</v>
      </c>
      <c r="F411" s="53">
        <v>2.0</v>
      </c>
      <c r="G411" s="53">
        <v>14.0</v>
      </c>
      <c r="H411" s="51" t="s">
        <v>1216</v>
      </c>
      <c r="I411" s="53">
        <v>86033.0</v>
      </c>
      <c r="J411" s="53">
        <v>41.36</v>
      </c>
      <c r="K411" s="51" t="s">
        <v>853</v>
      </c>
      <c r="L411" s="51" t="s">
        <v>836</v>
      </c>
      <c r="M411" s="51" t="s">
        <v>561</v>
      </c>
      <c r="N411" s="51" t="s">
        <v>138</v>
      </c>
    </row>
    <row r="412">
      <c r="A412" s="51" t="s">
        <v>1473</v>
      </c>
      <c r="B412" s="51" t="s">
        <v>1474</v>
      </c>
      <c r="C412" s="51">
        <v>4.0</v>
      </c>
      <c r="D412" s="53">
        <v>627.0</v>
      </c>
      <c r="E412" s="53">
        <v>649.0</v>
      </c>
      <c r="F412" s="53">
        <v>2.0</v>
      </c>
      <c r="G412" s="53">
        <v>10.0</v>
      </c>
      <c r="H412" s="51" t="s">
        <v>1216</v>
      </c>
      <c r="I412" s="53">
        <v>45899.0</v>
      </c>
      <c r="J412" s="53">
        <v>22.07</v>
      </c>
      <c r="K412" s="51" t="s">
        <v>876</v>
      </c>
      <c r="L412" s="51" t="s">
        <v>793</v>
      </c>
      <c r="M412" s="51" t="s">
        <v>553</v>
      </c>
      <c r="N412" s="51" t="s">
        <v>544</v>
      </c>
    </row>
    <row r="413">
      <c r="A413" s="51" t="s">
        <v>1475</v>
      </c>
      <c r="B413" s="51" t="s">
        <v>1476</v>
      </c>
      <c r="C413" s="51">
        <v>4.0</v>
      </c>
      <c r="D413" s="53">
        <v>421.0</v>
      </c>
      <c r="E413" s="53">
        <v>439.0</v>
      </c>
      <c r="F413" s="53">
        <v>2.0</v>
      </c>
      <c r="G413" s="53">
        <v>13.0</v>
      </c>
      <c r="H413" s="51" t="s">
        <v>1216</v>
      </c>
      <c r="I413" s="53">
        <v>50887.0</v>
      </c>
      <c r="J413" s="53">
        <v>24.46</v>
      </c>
      <c r="K413" s="51" t="s">
        <v>793</v>
      </c>
      <c r="L413" s="51" t="s">
        <v>836</v>
      </c>
      <c r="M413" s="51" t="s">
        <v>561</v>
      </c>
      <c r="N413" s="51" t="s">
        <v>544</v>
      </c>
    </row>
    <row r="414">
      <c r="A414" s="51" t="s">
        <v>1478</v>
      </c>
      <c r="B414" s="51" t="s">
        <v>1479</v>
      </c>
      <c r="C414" s="51">
        <v>4.0</v>
      </c>
      <c r="D414" s="52">
        <v>3604.0</v>
      </c>
      <c r="E414" s="52">
        <v>3626.0</v>
      </c>
      <c r="F414" s="53">
        <v>2.0</v>
      </c>
      <c r="G414" s="53">
        <v>85.0</v>
      </c>
      <c r="H414" s="51" t="s">
        <v>1216</v>
      </c>
      <c r="I414" s="53">
        <v>56258.0</v>
      </c>
      <c r="J414" s="53">
        <v>27.04</v>
      </c>
      <c r="K414" s="51" t="s">
        <v>793</v>
      </c>
      <c r="L414" s="51" t="s">
        <v>836</v>
      </c>
      <c r="M414" s="51" t="s">
        <v>561</v>
      </c>
      <c r="N414" s="51" t="s">
        <v>544</v>
      </c>
    </row>
    <row r="415">
      <c r="A415" s="51" t="s">
        <v>1480</v>
      </c>
      <c r="B415" s="56" t="s">
        <v>1481</v>
      </c>
      <c r="C415" s="51">
        <v>4.0</v>
      </c>
      <c r="D415" s="53">
        <v>162.0</v>
      </c>
      <c r="E415" s="53">
        <v>186.0</v>
      </c>
      <c r="F415" s="53">
        <v>2.0</v>
      </c>
      <c r="G415" s="53">
        <v>4.0</v>
      </c>
      <c r="H415" s="51" t="s">
        <v>1216</v>
      </c>
      <c r="I415" s="53">
        <v>37199.0</v>
      </c>
      <c r="J415" s="53">
        <v>17.88</v>
      </c>
      <c r="K415" s="51" t="s">
        <v>793</v>
      </c>
      <c r="L415" s="51" t="s">
        <v>836</v>
      </c>
      <c r="M415" s="51" t="s">
        <v>561</v>
      </c>
      <c r="N415" s="51" t="s">
        <v>544</v>
      </c>
    </row>
    <row r="416">
      <c r="A416" s="51" t="s">
        <v>1482</v>
      </c>
      <c r="B416" s="51" t="s">
        <v>1483</v>
      </c>
      <c r="C416" s="51">
        <v>4.0</v>
      </c>
      <c r="D416" s="53">
        <v>172.0</v>
      </c>
      <c r="E416" s="53">
        <v>191.0</v>
      </c>
      <c r="F416" s="53">
        <v>2.0</v>
      </c>
      <c r="G416" s="53">
        <v>4.0</v>
      </c>
      <c r="H416" s="51" t="s">
        <v>1216</v>
      </c>
      <c r="I416" s="53">
        <v>47460.0</v>
      </c>
      <c r="J416" s="53">
        <v>22.82</v>
      </c>
      <c r="K416" s="51" t="s">
        <v>793</v>
      </c>
      <c r="L416" s="51" t="s">
        <v>836</v>
      </c>
      <c r="M416" s="51" t="s">
        <v>561</v>
      </c>
      <c r="N416" s="51" t="s">
        <v>544</v>
      </c>
    </row>
    <row r="417">
      <c r="A417" s="51" t="s">
        <v>1484</v>
      </c>
      <c r="B417" s="51" t="s">
        <v>1485</v>
      </c>
      <c r="C417" s="51">
        <v>4.0</v>
      </c>
      <c r="D417" s="53">
        <v>210.0</v>
      </c>
      <c r="E417" s="53">
        <v>225.0</v>
      </c>
      <c r="F417" s="53">
        <v>2.0</v>
      </c>
      <c r="G417" s="53">
        <v>6.0</v>
      </c>
      <c r="H417" s="51" t="s">
        <v>1216</v>
      </c>
      <c r="I417" s="53">
        <v>33017.0</v>
      </c>
      <c r="J417" s="53">
        <v>15.88</v>
      </c>
      <c r="K417" s="51" t="s">
        <v>793</v>
      </c>
      <c r="L417" s="51" t="s">
        <v>836</v>
      </c>
      <c r="M417" s="51" t="s">
        <v>561</v>
      </c>
      <c r="N417" s="51" t="s">
        <v>544</v>
      </c>
    </row>
    <row r="418">
      <c r="A418" s="51" t="s">
        <v>1486</v>
      </c>
      <c r="B418" s="51" t="s">
        <v>1487</v>
      </c>
      <c r="C418" s="51">
        <v>4.0</v>
      </c>
      <c r="D418" s="53">
        <v>197.0</v>
      </c>
      <c r="E418" s="53">
        <v>215.0</v>
      </c>
      <c r="F418" s="53">
        <v>2.0</v>
      </c>
      <c r="G418" s="53">
        <v>6.0</v>
      </c>
      <c r="H418" s="51" t="s">
        <v>1216</v>
      </c>
      <c r="I418" s="53">
        <v>27556.0</v>
      </c>
      <c r="J418" s="53">
        <v>13.24</v>
      </c>
      <c r="K418" s="51" t="s">
        <v>793</v>
      </c>
      <c r="L418" s="51" t="s">
        <v>836</v>
      </c>
      <c r="M418" s="51" t="s">
        <v>561</v>
      </c>
      <c r="N418" s="51" t="s">
        <v>544</v>
      </c>
    </row>
    <row r="419">
      <c r="A419" s="51" t="s">
        <v>1488</v>
      </c>
      <c r="B419" s="51" t="s">
        <v>1489</v>
      </c>
      <c r="C419" s="51">
        <v>4.0</v>
      </c>
      <c r="D419" s="53">
        <v>128.0</v>
      </c>
      <c r="E419" s="53">
        <v>153.0</v>
      </c>
      <c r="F419" s="53">
        <v>2.0</v>
      </c>
      <c r="G419" s="53">
        <v>1.0</v>
      </c>
      <c r="H419" s="51" t="s">
        <v>1216</v>
      </c>
      <c r="I419" s="53">
        <v>27414.0</v>
      </c>
      <c r="J419" s="53">
        <v>13.17</v>
      </c>
      <c r="K419" s="51" t="s">
        <v>793</v>
      </c>
      <c r="L419" s="51" t="s">
        <v>823</v>
      </c>
      <c r="M419" s="51" t="s">
        <v>553</v>
      </c>
      <c r="N419" s="51" t="s">
        <v>544</v>
      </c>
    </row>
    <row r="420">
      <c r="A420" s="51" t="s">
        <v>1490</v>
      </c>
      <c r="B420" s="51" t="s">
        <v>1491</v>
      </c>
      <c r="C420" s="51">
        <v>4.0</v>
      </c>
      <c r="D420" s="53">
        <v>123.0</v>
      </c>
      <c r="E420" s="53">
        <v>147.0</v>
      </c>
      <c r="F420" s="53">
        <v>2.0</v>
      </c>
      <c r="G420" s="53">
        <v>4.0</v>
      </c>
      <c r="H420" s="51" t="s">
        <v>1216</v>
      </c>
      <c r="I420" s="53">
        <v>40058.0</v>
      </c>
      <c r="J420" s="53">
        <v>19.26</v>
      </c>
      <c r="K420" s="51" t="s">
        <v>793</v>
      </c>
      <c r="L420" s="51" t="s">
        <v>836</v>
      </c>
      <c r="M420" s="51" t="s">
        <v>561</v>
      </c>
      <c r="N420" s="51" t="s">
        <v>544</v>
      </c>
    </row>
    <row r="421">
      <c r="A421" s="51" t="s">
        <v>1492</v>
      </c>
      <c r="B421" s="51" t="s">
        <v>1493</v>
      </c>
      <c r="C421" s="51">
        <v>4.0</v>
      </c>
      <c r="D421" s="53">
        <v>196.0</v>
      </c>
      <c r="E421" s="53">
        <v>212.0</v>
      </c>
      <c r="F421" s="53">
        <v>2.0</v>
      </c>
      <c r="G421" s="53">
        <v>6.0</v>
      </c>
      <c r="H421" s="51" t="s">
        <v>1216</v>
      </c>
      <c r="I421" s="53">
        <v>36674.0</v>
      </c>
      <c r="J421" s="53">
        <v>17.64</v>
      </c>
      <c r="K421" s="51" t="s">
        <v>793</v>
      </c>
      <c r="L421" s="51" t="s">
        <v>836</v>
      </c>
      <c r="M421" s="51" t="s">
        <v>561</v>
      </c>
      <c r="N421" s="51" t="s">
        <v>544</v>
      </c>
    </row>
    <row r="422">
      <c r="A422" s="51" t="s">
        <v>1494</v>
      </c>
      <c r="B422" s="51" t="s">
        <v>1495</v>
      </c>
      <c r="C422" s="51">
        <v>4.0</v>
      </c>
      <c r="D422" s="53">
        <v>124.0</v>
      </c>
      <c r="E422" s="53">
        <v>139.0</v>
      </c>
      <c r="F422" s="53">
        <v>2.0</v>
      </c>
      <c r="G422" s="53">
        <v>4.0</v>
      </c>
      <c r="H422" s="51" t="s">
        <v>1216</v>
      </c>
      <c r="I422" s="53">
        <v>33157.0</v>
      </c>
      <c r="J422" s="53">
        <v>15.94</v>
      </c>
      <c r="K422" s="51" t="s">
        <v>793</v>
      </c>
      <c r="L422" s="51" t="s">
        <v>836</v>
      </c>
      <c r="M422" s="51" t="s">
        <v>561</v>
      </c>
      <c r="N422" s="51" t="s">
        <v>544</v>
      </c>
    </row>
    <row r="423">
      <c r="A423" s="51" t="s">
        <v>1496</v>
      </c>
      <c r="B423" s="51" t="s">
        <v>1497</v>
      </c>
      <c r="C423" s="51">
        <v>4.0</v>
      </c>
      <c r="D423" s="53">
        <v>63.0</v>
      </c>
      <c r="E423" s="53">
        <v>78.0</v>
      </c>
      <c r="F423" s="53">
        <v>2.0</v>
      </c>
      <c r="G423" s="53">
        <v>0.0</v>
      </c>
      <c r="H423" s="51" t="s">
        <v>1216</v>
      </c>
      <c r="I423" s="53">
        <v>44044.0</v>
      </c>
      <c r="J423" s="53">
        <v>21.18</v>
      </c>
      <c r="K423" s="51" t="s">
        <v>853</v>
      </c>
      <c r="L423" s="51" t="s">
        <v>836</v>
      </c>
      <c r="M423" s="51" t="s">
        <v>561</v>
      </c>
      <c r="N423" s="51" t="s">
        <v>544</v>
      </c>
    </row>
    <row r="424">
      <c r="A424" s="51" t="s">
        <v>1498</v>
      </c>
      <c r="B424" s="51" t="s">
        <v>1499</v>
      </c>
      <c r="C424" s="51">
        <v>4.0</v>
      </c>
      <c r="D424" s="52">
        <v>1327.0</v>
      </c>
      <c r="E424" s="52">
        <v>1333.0</v>
      </c>
      <c r="F424" s="53">
        <v>1.0</v>
      </c>
      <c r="G424" s="53">
        <v>24.0</v>
      </c>
      <c r="H424" s="51" t="s">
        <v>1216</v>
      </c>
      <c r="I424" s="53">
        <v>65430.0</v>
      </c>
      <c r="J424" s="53">
        <v>31.46</v>
      </c>
      <c r="K424" s="51" t="s">
        <v>793</v>
      </c>
      <c r="L424" s="51" t="s">
        <v>857</v>
      </c>
      <c r="M424" s="51" t="s">
        <v>561</v>
      </c>
      <c r="N424" s="51" t="s">
        <v>138</v>
      </c>
    </row>
    <row r="425">
      <c r="A425" s="51" t="s">
        <v>1500</v>
      </c>
      <c r="B425" s="51" t="s">
        <v>1501</v>
      </c>
      <c r="C425" s="51">
        <v>4.0</v>
      </c>
      <c r="D425" s="53">
        <v>284.0</v>
      </c>
      <c r="E425" s="53">
        <v>292.0</v>
      </c>
      <c r="F425" s="53">
        <v>1.0</v>
      </c>
      <c r="G425" s="53">
        <v>8.0</v>
      </c>
      <c r="H425" s="51" t="s">
        <v>1216</v>
      </c>
      <c r="I425" s="53">
        <v>26547.0</v>
      </c>
      <c r="J425" s="53">
        <v>12.77</v>
      </c>
      <c r="K425" s="51" t="s">
        <v>793</v>
      </c>
      <c r="L425" s="51" t="s">
        <v>836</v>
      </c>
      <c r="M425" s="51" t="s">
        <v>561</v>
      </c>
      <c r="N425" s="51" t="s">
        <v>544</v>
      </c>
    </row>
    <row r="426">
      <c r="A426" s="51" t="s">
        <v>1502</v>
      </c>
      <c r="B426" s="51" t="s">
        <v>1503</v>
      </c>
      <c r="C426" s="51">
        <v>4.0</v>
      </c>
      <c r="D426" s="53">
        <v>102.0</v>
      </c>
      <c r="E426" s="53">
        <v>110.0</v>
      </c>
      <c r="F426" s="53">
        <v>1.0</v>
      </c>
      <c r="G426" s="53">
        <v>3.0</v>
      </c>
      <c r="H426" s="51" t="s">
        <v>1216</v>
      </c>
      <c r="I426" s="53">
        <v>38698.0</v>
      </c>
      <c r="J426" s="53">
        <v>0.0</v>
      </c>
      <c r="K426" s="51" t="s">
        <v>793</v>
      </c>
      <c r="L426" s="51" t="s">
        <v>857</v>
      </c>
      <c r="M426" s="51" t="s">
        <v>561</v>
      </c>
      <c r="N426" s="51" t="s">
        <v>544</v>
      </c>
    </row>
    <row r="427">
      <c r="A427" s="51" t="s">
        <v>1504</v>
      </c>
      <c r="B427" s="51" t="s">
        <v>1505</v>
      </c>
      <c r="C427" s="51">
        <v>4.0</v>
      </c>
      <c r="D427" s="53">
        <v>60.0</v>
      </c>
      <c r="E427" s="53">
        <v>68.0</v>
      </c>
      <c r="F427" s="53">
        <v>1.0</v>
      </c>
      <c r="G427" s="53">
        <v>2.0</v>
      </c>
      <c r="H427" s="51" t="s">
        <v>1216</v>
      </c>
      <c r="I427" s="53">
        <v>57759.0</v>
      </c>
      <c r="J427" s="53">
        <v>27.77</v>
      </c>
      <c r="K427" s="51" t="s">
        <v>793</v>
      </c>
      <c r="L427" s="51" t="s">
        <v>836</v>
      </c>
      <c r="M427" s="51" t="s">
        <v>561</v>
      </c>
      <c r="N427" s="51" t="s">
        <v>544</v>
      </c>
    </row>
    <row r="428">
      <c r="A428" s="51" t="s">
        <v>1506</v>
      </c>
      <c r="B428" s="51" t="s">
        <v>1507</v>
      </c>
      <c r="C428" s="51">
        <v>4.0</v>
      </c>
      <c r="D428" s="53">
        <v>304.0</v>
      </c>
      <c r="E428" s="53">
        <v>318.0</v>
      </c>
      <c r="F428" s="53">
        <v>1.0</v>
      </c>
      <c r="G428" s="53">
        <v>7.0</v>
      </c>
      <c r="H428" s="51" t="s">
        <v>1216</v>
      </c>
      <c r="I428" s="53">
        <v>74425.0</v>
      </c>
      <c r="J428" s="53">
        <v>35.78</v>
      </c>
      <c r="K428" s="51" t="s">
        <v>853</v>
      </c>
      <c r="L428" s="51" t="s">
        <v>836</v>
      </c>
      <c r="M428" s="51" t="s">
        <v>561</v>
      </c>
      <c r="N428" s="51" t="s">
        <v>138</v>
      </c>
    </row>
    <row r="429">
      <c r="A429" s="51" t="s">
        <v>1508</v>
      </c>
      <c r="B429" s="51" t="s">
        <v>1509</v>
      </c>
      <c r="C429" s="51">
        <v>4.0</v>
      </c>
      <c r="D429" s="53">
        <v>91.0</v>
      </c>
      <c r="E429" s="53">
        <v>99.0</v>
      </c>
      <c r="F429" s="53">
        <v>1.0</v>
      </c>
      <c r="G429" s="53">
        <v>2.0</v>
      </c>
      <c r="H429" s="51" t="s">
        <v>1216</v>
      </c>
      <c r="I429" s="53">
        <v>30804.0</v>
      </c>
      <c r="J429" s="53">
        <v>14.81</v>
      </c>
      <c r="K429" s="51" t="s">
        <v>793</v>
      </c>
      <c r="L429" s="51" t="s">
        <v>836</v>
      </c>
      <c r="M429" s="51" t="s">
        <v>561</v>
      </c>
      <c r="N429" s="51" t="s">
        <v>544</v>
      </c>
    </row>
    <row r="430">
      <c r="A430" s="51" t="s">
        <v>1510</v>
      </c>
      <c r="B430" s="56" t="s">
        <v>1511</v>
      </c>
      <c r="C430" s="51">
        <v>4.0</v>
      </c>
      <c r="D430" s="53">
        <v>56.0</v>
      </c>
      <c r="E430" s="53">
        <v>66.0</v>
      </c>
      <c r="F430" s="53">
        <v>1.0</v>
      </c>
      <c r="G430" s="53">
        <v>2.0</v>
      </c>
      <c r="H430" s="51" t="s">
        <v>1216</v>
      </c>
      <c r="I430" s="53">
        <v>31529.0</v>
      </c>
      <c r="J430" s="53">
        <v>15.16</v>
      </c>
      <c r="K430" s="51" t="s">
        <v>793</v>
      </c>
      <c r="L430" s="51" t="s">
        <v>836</v>
      </c>
      <c r="M430" s="51" t="s">
        <v>561</v>
      </c>
      <c r="N430" s="51" t="s">
        <v>544</v>
      </c>
    </row>
    <row r="431">
      <c r="A431" s="51" t="s">
        <v>1512</v>
      </c>
      <c r="B431" s="51" t="s">
        <v>1513</v>
      </c>
      <c r="C431" s="51">
        <v>4.0</v>
      </c>
      <c r="D431" s="53">
        <v>187.0</v>
      </c>
      <c r="E431" s="53">
        <v>201.0</v>
      </c>
      <c r="F431" s="53">
        <v>1.0</v>
      </c>
      <c r="G431" s="53">
        <v>2.0</v>
      </c>
      <c r="H431" s="51" t="s">
        <v>1216</v>
      </c>
      <c r="I431" s="53">
        <v>0.0</v>
      </c>
      <c r="J431" s="53">
        <v>0.0</v>
      </c>
      <c r="K431" s="51" t="s">
        <v>853</v>
      </c>
      <c r="L431" s="51" t="s">
        <v>793</v>
      </c>
      <c r="M431" s="51" t="s">
        <v>553</v>
      </c>
      <c r="N431" s="51" t="s">
        <v>136</v>
      </c>
    </row>
    <row r="432">
      <c r="A432" s="51" t="s">
        <v>1514</v>
      </c>
      <c r="B432" s="51" t="s">
        <v>1515</v>
      </c>
      <c r="C432" s="51">
        <v>4.0</v>
      </c>
      <c r="D432" s="53">
        <v>356.0</v>
      </c>
      <c r="E432" s="53">
        <v>365.0</v>
      </c>
      <c r="F432" s="53">
        <v>1.0</v>
      </c>
      <c r="G432" s="53">
        <v>7.0</v>
      </c>
      <c r="H432" s="51" t="s">
        <v>1216</v>
      </c>
      <c r="I432" s="53">
        <v>36142.0</v>
      </c>
      <c r="J432" s="53">
        <v>17.38</v>
      </c>
      <c r="K432" s="51" t="s">
        <v>793</v>
      </c>
      <c r="L432" s="51" t="s">
        <v>793</v>
      </c>
      <c r="M432" s="51" t="s">
        <v>553</v>
      </c>
      <c r="N432" s="51" t="s">
        <v>544</v>
      </c>
    </row>
    <row r="433">
      <c r="A433" s="51" t="s">
        <v>1516</v>
      </c>
      <c r="B433" s="51" t="s">
        <v>1517</v>
      </c>
      <c r="C433" s="51">
        <v>4.0</v>
      </c>
      <c r="D433" s="53">
        <v>316.0</v>
      </c>
      <c r="E433" s="53">
        <v>329.0</v>
      </c>
      <c r="F433" s="53">
        <v>1.0</v>
      </c>
      <c r="G433" s="53">
        <v>12.0</v>
      </c>
      <c r="H433" s="51" t="s">
        <v>1216</v>
      </c>
      <c r="I433" s="53">
        <v>43338.0</v>
      </c>
      <c r="J433" s="53">
        <v>20.84</v>
      </c>
      <c r="K433" s="51" t="s">
        <v>793</v>
      </c>
      <c r="L433" s="51" t="s">
        <v>836</v>
      </c>
      <c r="M433" s="51" t="s">
        <v>561</v>
      </c>
      <c r="N433" s="51" t="s">
        <v>544</v>
      </c>
    </row>
    <row r="434">
      <c r="A434" s="51" t="s">
        <v>1518</v>
      </c>
      <c r="B434" s="51" t="s">
        <v>1519</v>
      </c>
      <c r="C434" s="51">
        <v>4.0</v>
      </c>
      <c r="D434" s="53">
        <v>140.0</v>
      </c>
      <c r="E434" s="53">
        <v>152.0</v>
      </c>
      <c r="F434" s="53">
        <v>1.0</v>
      </c>
      <c r="G434" s="53">
        <v>2.0</v>
      </c>
      <c r="H434" s="51" t="s">
        <v>1216</v>
      </c>
      <c r="I434" s="53">
        <v>41024.0</v>
      </c>
      <c r="J434" s="53">
        <v>19.72</v>
      </c>
      <c r="K434" s="51" t="s">
        <v>793</v>
      </c>
      <c r="L434" s="51" t="s">
        <v>836</v>
      </c>
      <c r="M434" s="51" t="s">
        <v>561</v>
      </c>
      <c r="N434" s="51" t="s">
        <v>544</v>
      </c>
    </row>
    <row r="435">
      <c r="A435" s="51" t="s">
        <v>1520</v>
      </c>
      <c r="B435" s="51" t="s">
        <v>1521</v>
      </c>
      <c r="C435" s="51">
        <v>4.0</v>
      </c>
      <c r="D435" s="53">
        <v>158.0</v>
      </c>
      <c r="E435" s="53">
        <v>168.0</v>
      </c>
      <c r="F435" s="53">
        <v>1.0</v>
      </c>
      <c r="G435" s="53">
        <v>3.0</v>
      </c>
      <c r="H435" s="51" t="s">
        <v>1216</v>
      </c>
      <c r="I435" s="53">
        <v>40162.0</v>
      </c>
      <c r="J435" s="53">
        <v>19.31</v>
      </c>
      <c r="K435" s="51" t="s">
        <v>793</v>
      </c>
      <c r="L435" s="51" t="s">
        <v>836</v>
      </c>
      <c r="M435" s="51" t="s">
        <v>561</v>
      </c>
      <c r="N435" s="51" t="s">
        <v>544</v>
      </c>
    </row>
    <row r="436">
      <c r="A436" s="51" t="s">
        <v>1522</v>
      </c>
      <c r="B436" s="51" t="s">
        <v>1523</v>
      </c>
      <c r="C436" s="51">
        <v>4.0</v>
      </c>
      <c r="D436" s="53">
        <v>158.0</v>
      </c>
      <c r="E436" s="53">
        <v>166.0</v>
      </c>
      <c r="F436" s="53">
        <v>1.0</v>
      </c>
      <c r="G436" s="53">
        <v>6.0</v>
      </c>
      <c r="H436" s="51" t="s">
        <v>1216</v>
      </c>
      <c r="I436" s="53">
        <v>26137.0</v>
      </c>
      <c r="J436" s="53">
        <v>12.57</v>
      </c>
      <c r="K436" s="51" t="s">
        <v>793</v>
      </c>
      <c r="L436" s="51" t="s">
        <v>823</v>
      </c>
      <c r="M436" s="51" t="s">
        <v>553</v>
      </c>
      <c r="N436" s="51" t="s">
        <v>544</v>
      </c>
    </row>
    <row r="437">
      <c r="A437" s="51" t="s">
        <v>1524</v>
      </c>
      <c r="B437" s="51" t="s">
        <v>1525</v>
      </c>
      <c r="C437" s="51">
        <v>4.0</v>
      </c>
      <c r="D437" s="53">
        <v>54.0</v>
      </c>
      <c r="E437" s="53">
        <v>67.0</v>
      </c>
      <c r="F437" s="53">
        <v>1.0</v>
      </c>
      <c r="G437" s="53">
        <v>1.0</v>
      </c>
      <c r="H437" s="51" t="s">
        <v>1216</v>
      </c>
      <c r="I437" s="53">
        <v>48630.0</v>
      </c>
      <c r="J437" s="53">
        <v>23.38</v>
      </c>
      <c r="K437" s="51" t="s">
        <v>793</v>
      </c>
      <c r="L437" s="51" t="s">
        <v>1232</v>
      </c>
      <c r="M437" s="51" t="s">
        <v>561</v>
      </c>
      <c r="N437" s="51" t="s">
        <v>544</v>
      </c>
    </row>
    <row r="438">
      <c r="A438" s="51" t="s">
        <v>1526</v>
      </c>
      <c r="B438" s="56" t="s">
        <v>1527</v>
      </c>
      <c r="C438" s="51">
        <v>4.0</v>
      </c>
      <c r="D438" s="53">
        <v>52.0</v>
      </c>
      <c r="E438" s="53">
        <v>60.0</v>
      </c>
      <c r="F438" s="53">
        <v>1.0</v>
      </c>
      <c r="G438" s="53">
        <v>1.0</v>
      </c>
      <c r="H438" s="51" t="s">
        <v>1216</v>
      </c>
      <c r="I438" s="53">
        <v>39623.0</v>
      </c>
      <c r="J438" s="53">
        <v>19.05</v>
      </c>
      <c r="K438" s="51" t="s">
        <v>793</v>
      </c>
      <c r="L438" s="51" t="s">
        <v>857</v>
      </c>
      <c r="M438" s="51" t="s">
        <v>561</v>
      </c>
      <c r="N438" s="51" t="s">
        <v>544</v>
      </c>
    </row>
    <row r="439">
      <c r="A439" s="51" t="s">
        <v>1528</v>
      </c>
      <c r="B439" s="51" t="s">
        <v>1529</v>
      </c>
      <c r="C439" s="51">
        <v>4.0</v>
      </c>
      <c r="D439" s="53">
        <v>983.0</v>
      </c>
      <c r="E439" s="53">
        <v>989.0</v>
      </c>
      <c r="F439" s="53">
        <v>1.0</v>
      </c>
      <c r="G439" s="53">
        <v>24.0</v>
      </c>
      <c r="H439" s="51" t="s">
        <v>1216</v>
      </c>
      <c r="I439" s="53">
        <v>40577.0</v>
      </c>
      <c r="J439" s="53">
        <v>19.51</v>
      </c>
      <c r="K439" s="51" t="s">
        <v>793</v>
      </c>
      <c r="L439" s="51" t="s">
        <v>836</v>
      </c>
      <c r="M439" s="51" t="s">
        <v>561</v>
      </c>
      <c r="N439" s="51" t="s">
        <v>544</v>
      </c>
    </row>
    <row r="440">
      <c r="A440" s="51" t="s">
        <v>1530</v>
      </c>
      <c r="B440" s="51" t="s">
        <v>1531</v>
      </c>
      <c r="C440" s="51">
        <v>4.0</v>
      </c>
      <c r="D440" s="53">
        <v>100.0</v>
      </c>
      <c r="E440" s="53">
        <v>108.0</v>
      </c>
      <c r="F440" s="53">
        <v>1.0</v>
      </c>
      <c r="G440" s="53">
        <v>2.0</v>
      </c>
      <c r="H440" s="51" t="s">
        <v>1216</v>
      </c>
      <c r="I440" s="53">
        <v>39520.0</v>
      </c>
      <c r="J440" s="53">
        <v>19.0</v>
      </c>
      <c r="K440" s="51" t="s">
        <v>793</v>
      </c>
      <c r="L440" s="51" t="s">
        <v>836</v>
      </c>
      <c r="M440" s="51" t="s">
        <v>561</v>
      </c>
      <c r="N440" s="51" t="s">
        <v>544</v>
      </c>
    </row>
    <row r="441">
      <c r="A441" s="51" t="s">
        <v>1532</v>
      </c>
      <c r="B441" s="51" t="s">
        <v>1533</v>
      </c>
      <c r="C441" s="51">
        <v>4.0</v>
      </c>
      <c r="D441" s="53">
        <v>149.0</v>
      </c>
      <c r="E441" s="53">
        <v>157.0</v>
      </c>
      <c r="F441" s="53">
        <v>1.0</v>
      </c>
      <c r="G441" s="53">
        <v>2.0</v>
      </c>
      <c r="H441" s="51" t="s">
        <v>1216</v>
      </c>
      <c r="I441" s="53">
        <v>41187.0</v>
      </c>
      <c r="J441" s="53">
        <v>19.8</v>
      </c>
      <c r="K441" s="51" t="s">
        <v>793</v>
      </c>
      <c r="L441" s="51" t="s">
        <v>836</v>
      </c>
      <c r="M441" s="51" t="s">
        <v>561</v>
      </c>
      <c r="N441" s="51" t="s">
        <v>544</v>
      </c>
    </row>
    <row r="442">
      <c r="A442" s="51" t="s">
        <v>1534</v>
      </c>
      <c r="B442" s="51" t="s">
        <v>1535</v>
      </c>
      <c r="C442" s="51">
        <v>4.0</v>
      </c>
      <c r="D442" s="53">
        <v>107.0</v>
      </c>
      <c r="E442" s="53">
        <v>114.0</v>
      </c>
      <c r="F442" s="53">
        <v>1.0</v>
      </c>
      <c r="G442" s="53">
        <v>4.0</v>
      </c>
      <c r="H442" s="51" t="s">
        <v>1216</v>
      </c>
      <c r="I442" s="53">
        <v>36613.0</v>
      </c>
      <c r="J442" s="53">
        <v>17.6</v>
      </c>
      <c r="K442" s="51" t="s">
        <v>793</v>
      </c>
      <c r="L442" s="51" t="s">
        <v>836</v>
      </c>
      <c r="M442" s="51" t="s">
        <v>561</v>
      </c>
      <c r="N442" s="51" t="s">
        <v>544</v>
      </c>
    </row>
    <row r="443">
      <c r="A443" s="51" t="s">
        <v>1536</v>
      </c>
      <c r="B443" s="51" t="s">
        <v>1537</v>
      </c>
      <c r="C443" s="51">
        <v>4.0</v>
      </c>
      <c r="D443" s="53">
        <v>162.0</v>
      </c>
      <c r="E443" s="53">
        <v>174.0</v>
      </c>
      <c r="F443" s="53">
        <v>1.0</v>
      </c>
      <c r="G443" s="53">
        <v>6.0</v>
      </c>
      <c r="H443" s="51" t="s">
        <v>1216</v>
      </c>
      <c r="I443" s="53">
        <v>57155.0</v>
      </c>
      <c r="J443" s="53">
        <v>27.47</v>
      </c>
      <c r="K443" s="51" t="s">
        <v>793</v>
      </c>
      <c r="L443" s="51" t="s">
        <v>857</v>
      </c>
      <c r="M443" s="51" t="s">
        <v>561</v>
      </c>
      <c r="N443" s="51" t="s">
        <v>544</v>
      </c>
    </row>
    <row r="444">
      <c r="A444" s="51" t="s">
        <v>1538</v>
      </c>
      <c r="B444" s="51" t="s">
        <v>1539</v>
      </c>
      <c r="C444" s="51">
        <v>4.0</v>
      </c>
      <c r="D444" s="53">
        <v>120.0</v>
      </c>
      <c r="E444" s="53">
        <v>131.0</v>
      </c>
      <c r="F444" s="53">
        <v>1.0</v>
      </c>
      <c r="G444" s="53">
        <v>3.0</v>
      </c>
      <c r="H444" s="51" t="s">
        <v>1216</v>
      </c>
      <c r="I444" s="53">
        <v>34813.0</v>
      </c>
      <c r="J444" s="53">
        <v>16.74</v>
      </c>
      <c r="K444" s="51" t="s">
        <v>793</v>
      </c>
      <c r="L444" s="51" t="s">
        <v>836</v>
      </c>
      <c r="M444" s="51" t="s">
        <v>561</v>
      </c>
      <c r="N444" s="51" t="s">
        <v>544</v>
      </c>
    </row>
    <row r="445">
      <c r="A445" s="51" t="s">
        <v>1540</v>
      </c>
      <c r="B445" s="51" t="s">
        <v>1541</v>
      </c>
      <c r="C445" s="51">
        <v>4.0</v>
      </c>
      <c r="D445" s="53">
        <v>137.0</v>
      </c>
      <c r="E445" s="53">
        <v>151.0</v>
      </c>
      <c r="F445" s="53">
        <v>1.0</v>
      </c>
      <c r="G445" s="53">
        <v>4.0</v>
      </c>
      <c r="H445" s="51" t="s">
        <v>1216</v>
      </c>
      <c r="I445" s="53">
        <v>34946.0</v>
      </c>
      <c r="J445" s="53">
        <v>16.8</v>
      </c>
      <c r="K445" s="51" t="s">
        <v>793</v>
      </c>
      <c r="L445" s="51" t="s">
        <v>836</v>
      </c>
      <c r="M445" s="51" t="s">
        <v>561</v>
      </c>
      <c r="N445" s="51" t="s">
        <v>544</v>
      </c>
    </row>
    <row r="446">
      <c r="A446" s="51" t="s">
        <v>1542</v>
      </c>
      <c r="B446" s="51" t="s">
        <v>1543</v>
      </c>
      <c r="C446" s="51">
        <v>4.0</v>
      </c>
      <c r="D446" s="53">
        <v>113.0</v>
      </c>
      <c r="E446" s="53">
        <v>121.0</v>
      </c>
      <c r="F446" s="53">
        <v>1.0</v>
      </c>
      <c r="G446" s="53">
        <v>4.0</v>
      </c>
      <c r="H446" s="51" t="s">
        <v>1216</v>
      </c>
      <c r="I446" s="53">
        <v>39184.0</v>
      </c>
      <c r="J446" s="53">
        <v>18.83</v>
      </c>
      <c r="K446" s="51" t="s">
        <v>793</v>
      </c>
      <c r="L446" s="51" t="s">
        <v>836</v>
      </c>
      <c r="M446" s="51" t="s">
        <v>561</v>
      </c>
      <c r="N446" s="51" t="s">
        <v>544</v>
      </c>
    </row>
    <row r="447">
      <c r="A447" s="51" t="s">
        <v>1544</v>
      </c>
      <c r="B447" s="51" t="s">
        <v>1545</v>
      </c>
      <c r="C447" s="51">
        <v>4.0</v>
      </c>
      <c r="D447" s="53">
        <v>95.0</v>
      </c>
      <c r="E447" s="53">
        <v>108.0</v>
      </c>
      <c r="F447" s="53">
        <v>1.0</v>
      </c>
      <c r="G447" s="53">
        <v>3.0</v>
      </c>
      <c r="H447" s="51" t="s">
        <v>1216</v>
      </c>
      <c r="I447" s="53">
        <v>33370.0</v>
      </c>
      <c r="J447" s="53">
        <v>16.05</v>
      </c>
      <c r="K447" s="51" t="s">
        <v>793</v>
      </c>
      <c r="L447" s="51" t="s">
        <v>857</v>
      </c>
      <c r="M447" s="51" t="s">
        <v>561</v>
      </c>
      <c r="N447" s="51" t="s">
        <v>544</v>
      </c>
    </row>
    <row r="448">
      <c r="A448" s="51" t="s">
        <v>1546</v>
      </c>
      <c r="B448" s="51" t="s">
        <v>1547</v>
      </c>
      <c r="C448" s="51">
        <v>4.0</v>
      </c>
      <c r="D448" s="53">
        <v>220.0</v>
      </c>
      <c r="E448" s="53">
        <v>226.0</v>
      </c>
      <c r="F448" s="53">
        <v>1.0</v>
      </c>
      <c r="G448" s="53">
        <v>4.0</v>
      </c>
      <c r="H448" s="51" t="s">
        <v>1216</v>
      </c>
      <c r="I448" s="53">
        <v>35566.0</v>
      </c>
      <c r="J448" s="53">
        <v>17.1</v>
      </c>
      <c r="K448" s="51" t="s">
        <v>793</v>
      </c>
      <c r="L448" s="51" t="s">
        <v>836</v>
      </c>
      <c r="M448" s="51" t="s">
        <v>561</v>
      </c>
      <c r="N448" s="51" t="s">
        <v>544</v>
      </c>
    </row>
    <row r="449">
      <c r="A449" s="51" t="s">
        <v>1548</v>
      </c>
      <c r="B449" s="51" t="s">
        <v>1549</v>
      </c>
      <c r="C449" s="51">
        <v>4.0</v>
      </c>
      <c r="D449" s="53">
        <v>92.0</v>
      </c>
      <c r="E449" s="53">
        <v>99.0</v>
      </c>
      <c r="F449" s="53">
        <v>1.0</v>
      </c>
      <c r="G449" s="53">
        <v>2.0</v>
      </c>
      <c r="H449" s="51" t="s">
        <v>1216</v>
      </c>
      <c r="I449" s="53">
        <v>56301.0</v>
      </c>
      <c r="J449" s="53">
        <v>27.07</v>
      </c>
      <c r="K449" s="51" t="s">
        <v>793</v>
      </c>
      <c r="L449" s="51" t="s">
        <v>836</v>
      </c>
      <c r="M449" s="51" t="s">
        <v>561</v>
      </c>
      <c r="N449" s="51" t="s">
        <v>544</v>
      </c>
    </row>
    <row r="450">
      <c r="A450" s="51" t="s">
        <v>1550</v>
      </c>
      <c r="B450" s="51" t="s">
        <v>1551</v>
      </c>
      <c r="C450" s="51">
        <v>4.0</v>
      </c>
      <c r="D450" s="53">
        <v>115.0</v>
      </c>
      <c r="E450" s="53">
        <v>127.0</v>
      </c>
      <c r="F450" s="53">
        <v>1.0</v>
      </c>
      <c r="G450" s="53">
        <v>4.0</v>
      </c>
      <c r="H450" s="51" t="s">
        <v>1216</v>
      </c>
      <c r="I450" s="53">
        <v>65923.0</v>
      </c>
      <c r="J450" s="53">
        <v>31.7</v>
      </c>
      <c r="K450" s="51" t="s">
        <v>793</v>
      </c>
      <c r="L450" s="51" t="s">
        <v>836</v>
      </c>
      <c r="M450" s="51" t="s">
        <v>561</v>
      </c>
      <c r="N450" s="51" t="s">
        <v>138</v>
      </c>
    </row>
    <row r="451">
      <c r="A451" s="54">
        <v>2598276.0</v>
      </c>
      <c r="B451" s="56" t="s">
        <v>1552</v>
      </c>
      <c r="C451" s="51">
        <v>4.0</v>
      </c>
      <c r="D451" s="52">
        <v>1129.0</v>
      </c>
      <c r="E451" s="53">
        <v>954.0</v>
      </c>
      <c r="F451" s="53">
        <v>0.0</v>
      </c>
      <c r="G451" s="53">
        <v>18.0</v>
      </c>
      <c r="H451" s="51" t="s">
        <v>1216</v>
      </c>
      <c r="I451" s="53">
        <v>91576.0</v>
      </c>
      <c r="J451" s="53">
        <v>44.03</v>
      </c>
      <c r="K451" s="51" t="s">
        <v>876</v>
      </c>
      <c r="L451" s="51" t="s">
        <v>793</v>
      </c>
      <c r="M451" s="51" t="s">
        <v>553</v>
      </c>
      <c r="N451" s="51" t="s">
        <v>138</v>
      </c>
    </row>
    <row r="452">
      <c r="A452" s="54">
        <v>2612155.0</v>
      </c>
      <c r="B452" s="51" t="s">
        <v>1554</v>
      </c>
      <c r="C452" s="51">
        <v>4.0</v>
      </c>
      <c r="D452" s="52">
        <v>1103.0</v>
      </c>
      <c r="E452" s="52">
        <v>1096.0</v>
      </c>
      <c r="F452" s="53">
        <v>0.0</v>
      </c>
      <c r="G452" s="53">
        <v>20.0</v>
      </c>
      <c r="H452" s="51" t="s">
        <v>1216</v>
      </c>
      <c r="I452" s="53">
        <v>50438.0</v>
      </c>
      <c r="J452" s="53">
        <v>24.25</v>
      </c>
      <c r="K452" s="51" t="s">
        <v>853</v>
      </c>
      <c r="L452" s="51" t="s">
        <v>793</v>
      </c>
      <c r="M452" s="51" t="s">
        <v>553</v>
      </c>
      <c r="N452" s="51" t="s">
        <v>544</v>
      </c>
    </row>
    <row r="453">
      <c r="A453" s="54">
        <v>2623113.0</v>
      </c>
      <c r="B453" s="51" t="s">
        <v>1555</v>
      </c>
      <c r="C453" s="51">
        <v>4.0</v>
      </c>
      <c r="D453" s="53">
        <v>111.0</v>
      </c>
      <c r="E453" s="53">
        <v>111.0</v>
      </c>
      <c r="F453" s="53">
        <v>0.0</v>
      </c>
      <c r="G453" s="53">
        <v>3.0</v>
      </c>
      <c r="H453" s="51" t="s">
        <v>1216</v>
      </c>
      <c r="I453" s="53">
        <v>50226.0</v>
      </c>
      <c r="J453" s="53">
        <v>24.15</v>
      </c>
      <c r="K453" s="51" t="s">
        <v>853</v>
      </c>
      <c r="L453" s="51" t="s">
        <v>793</v>
      </c>
      <c r="M453" s="51" t="s">
        <v>553</v>
      </c>
      <c r="N453" s="51" t="s">
        <v>544</v>
      </c>
    </row>
    <row r="454">
      <c r="A454" s="51" t="s">
        <v>1556</v>
      </c>
      <c r="B454" s="51" t="s">
        <v>1557</v>
      </c>
      <c r="C454" s="51">
        <v>4.0</v>
      </c>
      <c r="D454" s="53">
        <v>343.0</v>
      </c>
      <c r="E454" s="53">
        <v>347.0</v>
      </c>
      <c r="F454" s="53">
        <v>0.0</v>
      </c>
      <c r="G454" s="53">
        <v>8.0</v>
      </c>
      <c r="H454" s="51" t="s">
        <v>1216</v>
      </c>
      <c r="I454" s="53">
        <v>50236.0</v>
      </c>
      <c r="J454" s="53">
        <v>24.15</v>
      </c>
      <c r="K454" s="51" t="s">
        <v>793</v>
      </c>
      <c r="L454" s="51" t="s">
        <v>857</v>
      </c>
      <c r="M454" s="51" t="s">
        <v>561</v>
      </c>
      <c r="N454" s="51" t="s">
        <v>544</v>
      </c>
    </row>
    <row r="455">
      <c r="A455" s="51" t="s">
        <v>1558</v>
      </c>
      <c r="B455" s="51" t="s">
        <v>1559</v>
      </c>
      <c r="C455" s="51">
        <v>4.0</v>
      </c>
      <c r="D455" s="52">
        <v>2900.0</v>
      </c>
      <c r="E455" s="52">
        <v>2826.0</v>
      </c>
      <c r="F455" s="53">
        <v>0.0</v>
      </c>
      <c r="G455" s="53">
        <v>67.0</v>
      </c>
      <c r="H455" s="51" t="s">
        <v>1216</v>
      </c>
      <c r="I455" s="53">
        <v>65873.0</v>
      </c>
      <c r="J455" s="53">
        <v>31.67</v>
      </c>
      <c r="K455" s="51" t="s">
        <v>793</v>
      </c>
      <c r="L455" s="51" t="s">
        <v>857</v>
      </c>
      <c r="M455" s="51" t="s">
        <v>561</v>
      </c>
      <c r="N455" s="51" t="s">
        <v>138</v>
      </c>
    </row>
    <row r="456">
      <c r="A456" s="51" t="s">
        <v>1560</v>
      </c>
      <c r="B456" s="51" t="s">
        <v>1561</v>
      </c>
      <c r="C456" s="51">
        <v>4.0</v>
      </c>
      <c r="D456" s="53">
        <v>64.0</v>
      </c>
      <c r="E456" s="53">
        <v>67.0</v>
      </c>
      <c r="F456" s="53">
        <v>0.0</v>
      </c>
      <c r="G456" s="53">
        <v>1.0</v>
      </c>
      <c r="H456" s="51" t="s">
        <v>1216</v>
      </c>
      <c r="I456" s="53">
        <v>55007.0</v>
      </c>
      <c r="J456" s="53">
        <v>26.45</v>
      </c>
      <c r="K456" s="51" t="s">
        <v>793</v>
      </c>
      <c r="L456" s="51" t="s">
        <v>823</v>
      </c>
      <c r="M456" s="51" t="s">
        <v>553</v>
      </c>
      <c r="N456" s="51" t="s">
        <v>544</v>
      </c>
    </row>
    <row r="457">
      <c r="A457" s="51" t="s">
        <v>1562</v>
      </c>
      <c r="B457" s="51" t="s">
        <v>1563</v>
      </c>
      <c r="C457" s="51">
        <v>4.0</v>
      </c>
      <c r="D457" s="53">
        <v>101.0</v>
      </c>
      <c r="E457" s="53">
        <v>99.0</v>
      </c>
      <c r="F457" s="53">
        <v>0.0</v>
      </c>
      <c r="G457" s="53">
        <v>2.0</v>
      </c>
      <c r="H457" s="51" t="s">
        <v>1216</v>
      </c>
      <c r="I457" s="53">
        <v>58325.0</v>
      </c>
      <c r="J457" s="53">
        <v>28.04</v>
      </c>
      <c r="K457" s="51" t="s">
        <v>793</v>
      </c>
      <c r="L457" s="51" t="s">
        <v>823</v>
      </c>
      <c r="M457" s="51" t="s">
        <v>553</v>
      </c>
      <c r="N457" s="51" t="s">
        <v>544</v>
      </c>
    </row>
    <row r="458">
      <c r="A458" s="51" t="s">
        <v>1565</v>
      </c>
      <c r="B458" s="56" t="s">
        <v>1566</v>
      </c>
      <c r="C458" s="51">
        <v>4.0</v>
      </c>
      <c r="D458" s="53">
        <v>58.0</v>
      </c>
      <c r="E458" s="53">
        <v>59.0</v>
      </c>
      <c r="F458" s="53">
        <v>0.0</v>
      </c>
      <c r="G458" s="53">
        <v>1.0</v>
      </c>
      <c r="H458" s="51" t="s">
        <v>1216</v>
      </c>
      <c r="I458" s="53">
        <v>29744.0</v>
      </c>
      <c r="J458" s="53">
        <v>14.31</v>
      </c>
      <c r="K458" s="51" t="s">
        <v>793</v>
      </c>
      <c r="L458" s="51" t="s">
        <v>857</v>
      </c>
      <c r="M458" s="51" t="s">
        <v>561</v>
      </c>
      <c r="N458" s="51" t="s">
        <v>544</v>
      </c>
    </row>
    <row r="459">
      <c r="A459" s="51" t="s">
        <v>1568</v>
      </c>
      <c r="B459" s="51" t="s">
        <v>1569</v>
      </c>
      <c r="C459" s="51">
        <v>4.0</v>
      </c>
      <c r="D459" s="53">
        <v>365.0</v>
      </c>
      <c r="E459" s="53">
        <v>356.0</v>
      </c>
      <c r="F459" s="53">
        <v>0.0</v>
      </c>
      <c r="G459" s="53">
        <v>10.0</v>
      </c>
      <c r="H459" s="51" t="s">
        <v>1216</v>
      </c>
      <c r="I459" s="53">
        <v>30786.0</v>
      </c>
      <c r="J459" s="53">
        <v>14.8</v>
      </c>
      <c r="K459" s="51" t="s">
        <v>793</v>
      </c>
      <c r="L459" s="51" t="s">
        <v>836</v>
      </c>
      <c r="M459" s="51" t="s">
        <v>561</v>
      </c>
      <c r="N459" s="51" t="s">
        <v>544</v>
      </c>
    </row>
    <row r="460">
      <c r="A460" s="51" t="s">
        <v>1570</v>
      </c>
      <c r="B460" s="51" t="s">
        <v>1571</v>
      </c>
      <c r="C460" s="51">
        <v>4.0</v>
      </c>
      <c r="D460" s="53">
        <v>199.0</v>
      </c>
      <c r="E460" s="53">
        <v>202.0</v>
      </c>
      <c r="F460" s="53">
        <v>0.0</v>
      </c>
      <c r="G460" s="53">
        <v>4.0</v>
      </c>
      <c r="H460" s="51" t="s">
        <v>1216</v>
      </c>
      <c r="I460" s="53">
        <v>49153.0</v>
      </c>
      <c r="J460" s="53">
        <v>23.63</v>
      </c>
      <c r="K460" s="51" t="s">
        <v>853</v>
      </c>
      <c r="L460" s="51" t="s">
        <v>793</v>
      </c>
      <c r="M460" s="51" t="s">
        <v>553</v>
      </c>
      <c r="N460" s="51" t="s">
        <v>544</v>
      </c>
    </row>
    <row r="461">
      <c r="A461" s="51" t="s">
        <v>1573</v>
      </c>
      <c r="B461" s="51" t="s">
        <v>1574</v>
      </c>
      <c r="C461" s="51">
        <v>4.0</v>
      </c>
      <c r="D461" s="53">
        <v>64.0</v>
      </c>
      <c r="E461" s="53">
        <v>67.0</v>
      </c>
      <c r="F461" s="53">
        <v>0.0</v>
      </c>
      <c r="G461" s="53">
        <v>2.0</v>
      </c>
      <c r="H461" s="51" t="s">
        <v>1216</v>
      </c>
      <c r="I461" s="53">
        <v>37092.0</v>
      </c>
      <c r="J461" s="53">
        <v>17.84</v>
      </c>
      <c r="K461" s="51" t="s">
        <v>793</v>
      </c>
      <c r="L461" s="51" t="s">
        <v>836</v>
      </c>
      <c r="M461" s="51" t="s">
        <v>561</v>
      </c>
      <c r="N461" s="51" t="s">
        <v>544</v>
      </c>
    </row>
    <row r="462">
      <c r="A462" s="51" t="s">
        <v>1576</v>
      </c>
      <c r="B462" s="51" t="s">
        <v>1577</v>
      </c>
      <c r="C462" s="51">
        <v>4.0</v>
      </c>
      <c r="D462" s="53">
        <v>219.0</v>
      </c>
      <c r="E462" s="53">
        <v>221.0</v>
      </c>
      <c r="F462" s="53">
        <v>0.0</v>
      </c>
      <c r="G462" s="53">
        <v>5.0</v>
      </c>
      <c r="H462" s="51" t="s">
        <v>1216</v>
      </c>
      <c r="I462" s="53">
        <v>39691.0</v>
      </c>
      <c r="J462" s="53">
        <v>19.08</v>
      </c>
      <c r="K462" s="51" t="s">
        <v>793</v>
      </c>
      <c r="L462" s="51" t="s">
        <v>823</v>
      </c>
      <c r="M462" s="51" t="s">
        <v>553</v>
      </c>
      <c r="N462" s="51" t="s">
        <v>544</v>
      </c>
    </row>
    <row r="463">
      <c r="A463" s="51" t="s">
        <v>1580</v>
      </c>
      <c r="B463" s="56" t="s">
        <v>1581</v>
      </c>
      <c r="C463" s="51">
        <v>4.0</v>
      </c>
      <c r="D463" s="53">
        <v>118.0</v>
      </c>
      <c r="E463" s="53">
        <v>120.0</v>
      </c>
      <c r="F463" s="53">
        <v>0.0</v>
      </c>
      <c r="G463" s="53">
        <v>2.0</v>
      </c>
      <c r="H463" s="51" t="s">
        <v>1216</v>
      </c>
      <c r="I463" s="53">
        <v>33918.0</v>
      </c>
      <c r="J463" s="53">
        <v>16.3</v>
      </c>
      <c r="K463" s="51" t="s">
        <v>793</v>
      </c>
      <c r="L463" s="51" t="s">
        <v>823</v>
      </c>
      <c r="M463" s="51" t="s">
        <v>553</v>
      </c>
      <c r="N463" s="51" t="s">
        <v>544</v>
      </c>
    </row>
    <row r="464">
      <c r="A464" s="51" t="s">
        <v>1582</v>
      </c>
      <c r="B464" s="51" t="s">
        <v>1583</v>
      </c>
      <c r="C464" s="51">
        <v>4.0</v>
      </c>
      <c r="D464" s="53">
        <v>146.0</v>
      </c>
      <c r="E464" s="53">
        <v>143.0</v>
      </c>
      <c r="F464" s="53">
        <v>0.0</v>
      </c>
      <c r="G464" s="53">
        <v>7.0</v>
      </c>
      <c r="H464" s="51" t="s">
        <v>1216</v>
      </c>
      <c r="I464" s="53">
        <v>21060.0</v>
      </c>
      <c r="J464" s="53">
        <v>10.13</v>
      </c>
      <c r="K464" s="51" t="s">
        <v>793</v>
      </c>
      <c r="L464" s="51" t="s">
        <v>836</v>
      </c>
      <c r="M464" s="51" t="s">
        <v>561</v>
      </c>
      <c r="N464" s="51" t="s">
        <v>136</v>
      </c>
    </row>
    <row r="465">
      <c r="A465" s="51" t="s">
        <v>1584</v>
      </c>
      <c r="B465" s="51" t="s">
        <v>1585</v>
      </c>
      <c r="C465" s="51">
        <v>4.0</v>
      </c>
      <c r="D465" s="52">
        <v>1561.0</v>
      </c>
      <c r="E465" s="52">
        <v>1501.0</v>
      </c>
      <c r="F465" s="53">
        <v>0.0</v>
      </c>
      <c r="G465" s="53">
        <v>20.0</v>
      </c>
      <c r="H465" s="51" t="s">
        <v>1216</v>
      </c>
      <c r="I465" s="53">
        <v>76022.0</v>
      </c>
      <c r="J465" s="53">
        <v>36.54</v>
      </c>
      <c r="K465" s="51" t="s">
        <v>853</v>
      </c>
      <c r="L465" s="51" t="s">
        <v>793</v>
      </c>
      <c r="M465" s="51" t="s">
        <v>553</v>
      </c>
      <c r="N465" s="51" t="s">
        <v>138</v>
      </c>
    </row>
    <row r="466">
      <c r="A466" s="51" t="s">
        <v>1586</v>
      </c>
      <c r="B466" s="51" t="s">
        <v>1587</v>
      </c>
      <c r="C466" s="51">
        <v>4.0</v>
      </c>
      <c r="D466" s="53">
        <v>176.0</v>
      </c>
      <c r="E466" s="53">
        <v>123.0</v>
      </c>
      <c r="F466" s="53">
        <v>0.0</v>
      </c>
      <c r="G466" s="53">
        <v>3.0</v>
      </c>
      <c r="H466" s="51" t="s">
        <v>1216</v>
      </c>
      <c r="I466" s="53">
        <v>36303.0</v>
      </c>
      <c r="J466" s="53">
        <v>17.46</v>
      </c>
      <c r="K466" s="51" t="s">
        <v>793</v>
      </c>
      <c r="L466" s="51" t="s">
        <v>836</v>
      </c>
      <c r="M466" s="51" t="s">
        <v>561</v>
      </c>
      <c r="N466" s="51" t="s">
        <v>544</v>
      </c>
    </row>
    <row r="467">
      <c r="A467" s="51" t="s">
        <v>1588</v>
      </c>
      <c r="B467" s="56" t="s">
        <v>1589</v>
      </c>
      <c r="C467" s="51">
        <v>4.0</v>
      </c>
      <c r="D467" s="53">
        <v>160.0</v>
      </c>
      <c r="E467" s="53">
        <v>137.0</v>
      </c>
      <c r="F467" s="53">
        <v>0.0</v>
      </c>
      <c r="G467" s="53">
        <v>2.0</v>
      </c>
      <c r="H467" s="51" t="s">
        <v>1216</v>
      </c>
      <c r="I467" s="53">
        <v>0.0</v>
      </c>
      <c r="J467" s="53">
        <v>0.0</v>
      </c>
      <c r="K467" s="51" t="s">
        <v>793</v>
      </c>
      <c r="L467" s="51" t="s">
        <v>823</v>
      </c>
      <c r="M467" s="51" t="s">
        <v>553</v>
      </c>
      <c r="N467" s="51" t="s">
        <v>136</v>
      </c>
    </row>
    <row r="468">
      <c r="A468" s="51" t="s">
        <v>1590</v>
      </c>
      <c r="B468" s="51" t="s">
        <v>1591</v>
      </c>
      <c r="C468" s="51">
        <v>4.0</v>
      </c>
      <c r="D468" s="53">
        <v>357.0</v>
      </c>
      <c r="E468" s="53">
        <v>306.0</v>
      </c>
      <c r="F468" s="53">
        <v>0.0</v>
      </c>
      <c r="G468" s="53">
        <v>7.0</v>
      </c>
      <c r="H468" s="51" t="s">
        <v>1216</v>
      </c>
      <c r="I468" s="53">
        <v>28970.0</v>
      </c>
      <c r="J468" s="53">
        <v>13.92</v>
      </c>
      <c r="K468" s="51" t="s">
        <v>793</v>
      </c>
      <c r="L468" s="51" t="s">
        <v>823</v>
      </c>
      <c r="M468" s="51" t="s">
        <v>553</v>
      </c>
      <c r="N468" s="51" t="s">
        <v>544</v>
      </c>
    </row>
    <row r="469">
      <c r="A469" s="51" t="s">
        <v>1592</v>
      </c>
      <c r="B469" s="51" t="s">
        <v>1593</v>
      </c>
      <c r="C469" s="51">
        <v>4.0</v>
      </c>
      <c r="D469" s="52">
        <v>1566.0</v>
      </c>
      <c r="E469" s="52">
        <v>1279.0</v>
      </c>
      <c r="F469" s="53">
        <v>0.0</v>
      </c>
      <c r="G469" s="53">
        <v>73.0</v>
      </c>
      <c r="H469" s="51" t="s">
        <v>1216</v>
      </c>
      <c r="I469" s="53">
        <v>29344.0</v>
      </c>
      <c r="J469" s="53">
        <v>14.11</v>
      </c>
      <c r="K469" s="51" t="s">
        <v>793</v>
      </c>
      <c r="L469" s="51" t="s">
        <v>823</v>
      </c>
      <c r="M469" s="51" t="s">
        <v>553</v>
      </c>
      <c r="N469" s="51" t="s">
        <v>544</v>
      </c>
    </row>
    <row r="470">
      <c r="A470" s="51" t="s">
        <v>1594</v>
      </c>
      <c r="B470" s="51" t="s">
        <v>1595</v>
      </c>
      <c r="C470" s="51">
        <v>4.0</v>
      </c>
      <c r="D470" s="53">
        <v>92.0</v>
      </c>
      <c r="E470" s="53">
        <v>86.0</v>
      </c>
      <c r="F470" s="53">
        <v>0.0</v>
      </c>
      <c r="G470" s="53">
        <v>1.0</v>
      </c>
      <c r="H470" s="51" t="s">
        <v>1216</v>
      </c>
      <c r="I470" s="53">
        <v>43601.0</v>
      </c>
      <c r="J470" s="53">
        <v>20.96</v>
      </c>
      <c r="K470" s="51" t="s">
        <v>793</v>
      </c>
      <c r="L470" s="51" t="s">
        <v>823</v>
      </c>
      <c r="M470" s="51" t="s">
        <v>553</v>
      </c>
      <c r="N470" s="51" t="s">
        <v>544</v>
      </c>
    </row>
    <row r="471">
      <c r="A471" s="51" t="s">
        <v>1596</v>
      </c>
      <c r="B471" s="51" t="s">
        <v>1597</v>
      </c>
      <c r="C471" s="51">
        <v>4.0</v>
      </c>
      <c r="D471" s="53">
        <v>894.0</v>
      </c>
      <c r="E471" s="53">
        <v>877.0</v>
      </c>
      <c r="F471" s="53">
        <v>0.0</v>
      </c>
      <c r="G471" s="53">
        <v>17.0</v>
      </c>
      <c r="H471" s="51" t="s">
        <v>1216</v>
      </c>
      <c r="I471" s="53">
        <v>38771.0</v>
      </c>
      <c r="J471" s="53">
        <v>18.64</v>
      </c>
      <c r="K471" s="51" t="s">
        <v>793</v>
      </c>
      <c r="L471" s="51" t="s">
        <v>823</v>
      </c>
      <c r="M471" s="51" t="s">
        <v>553</v>
      </c>
      <c r="N471" s="51" t="s">
        <v>544</v>
      </c>
    </row>
    <row r="472">
      <c r="A472" s="51" t="s">
        <v>1598</v>
      </c>
      <c r="B472" s="51" t="s">
        <v>1599</v>
      </c>
      <c r="C472" s="51">
        <v>4.0</v>
      </c>
      <c r="D472" s="53">
        <v>555.0</v>
      </c>
      <c r="E472" s="53">
        <v>531.0</v>
      </c>
      <c r="F472" s="53">
        <v>0.0</v>
      </c>
      <c r="G472" s="53">
        <v>4.0</v>
      </c>
      <c r="H472" s="51" t="s">
        <v>1216</v>
      </c>
      <c r="I472" s="53">
        <v>41495.0</v>
      </c>
      <c r="J472" s="53">
        <v>19.95</v>
      </c>
      <c r="K472" s="51" t="s">
        <v>793</v>
      </c>
      <c r="L472" s="51" t="s">
        <v>823</v>
      </c>
      <c r="M472" s="51" t="s">
        <v>553</v>
      </c>
      <c r="N472" s="51" t="s">
        <v>544</v>
      </c>
    </row>
    <row r="473">
      <c r="A473" s="51" t="s">
        <v>1600</v>
      </c>
      <c r="B473" s="51" t="s">
        <v>1601</v>
      </c>
      <c r="C473" s="51">
        <v>4.0</v>
      </c>
      <c r="D473" s="53">
        <v>538.0</v>
      </c>
      <c r="E473" s="53">
        <v>503.0</v>
      </c>
      <c r="F473" s="53">
        <v>0.0</v>
      </c>
      <c r="G473" s="53">
        <v>14.0</v>
      </c>
      <c r="H473" s="51" t="s">
        <v>1216</v>
      </c>
      <c r="I473" s="53">
        <v>35987.0</v>
      </c>
      <c r="J473" s="53">
        <v>17.3</v>
      </c>
      <c r="K473" s="51" t="s">
        <v>793</v>
      </c>
      <c r="L473" s="51" t="s">
        <v>823</v>
      </c>
      <c r="M473" s="51" t="s">
        <v>553</v>
      </c>
      <c r="N473" s="51" t="s">
        <v>544</v>
      </c>
    </row>
    <row r="474">
      <c r="A474" s="51" t="s">
        <v>1602</v>
      </c>
      <c r="B474" s="51" t="s">
        <v>1603</v>
      </c>
      <c r="C474" s="51">
        <v>4.0</v>
      </c>
      <c r="D474" s="53">
        <v>359.0</v>
      </c>
      <c r="E474" s="53">
        <v>344.0</v>
      </c>
      <c r="F474" s="53">
        <v>0.0</v>
      </c>
      <c r="G474" s="53">
        <v>9.0</v>
      </c>
      <c r="H474" s="51" t="s">
        <v>1216</v>
      </c>
      <c r="I474" s="53">
        <v>44371.0</v>
      </c>
      <c r="J474" s="53">
        <v>21.33</v>
      </c>
      <c r="K474" s="51" t="s">
        <v>793</v>
      </c>
      <c r="L474" s="51" t="s">
        <v>823</v>
      </c>
      <c r="M474" s="51" t="s">
        <v>553</v>
      </c>
      <c r="N474" s="51" t="s">
        <v>544</v>
      </c>
    </row>
    <row r="475">
      <c r="A475" s="51" t="s">
        <v>1604</v>
      </c>
      <c r="B475" s="51" t="s">
        <v>1605</v>
      </c>
      <c r="C475" s="51">
        <v>4.0</v>
      </c>
      <c r="D475" s="53">
        <v>403.0</v>
      </c>
      <c r="E475" s="53">
        <v>371.0</v>
      </c>
      <c r="F475" s="53">
        <v>0.0</v>
      </c>
      <c r="G475" s="53">
        <v>5.0</v>
      </c>
      <c r="H475" s="51" t="s">
        <v>1216</v>
      </c>
      <c r="I475" s="53">
        <v>31663.0</v>
      </c>
      <c r="J475" s="53">
        <v>15.22</v>
      </c>
      <c r="K475" s="51" t="s">
        <v>793</v>
      </c>
      <c r="L475" s="51" t="s">
        <v>823</v>
      </c>
      <c r="M475" s="51" t="s">
        <v>553</v>
      </c>
      <c r="N475" s="51" t="s">
        <v>544</v>
      </c>
    </row>
    <row r="476">
      <c r="A476" s="51" t="s">
        <v>1606</v>
      </c>
      <c r="B476" s="51" t="s">
        <v>1607</v>
      </c>
      <c r="C476" s="51">
        <v>4.0</v>
      </c>
      <c r="D476" s="53">
        <v>366.0</v>
      </c>
      <c r="E476" s="53">
        <v>346.0</v>
      </c>
      <c r="F476" s="53">
        <v>0.0</v>
      </c>
      <c r="G476" s="53">
        <v>8.0</v>
      </c>
      <c r="H476" s="51" t="s">
        <v>1216</v>
      </c>
      <c r="I476" s="53">
        <v>37404.0</v>
      </c>
      <c r="J476" s="53">
        <v>17.98</v>
      </c>
      <c r="K476" s="51" t="s">
        <v>793</v>
      </c>
      <c r="L476" s="51" t="s">
        <v>823</v>
      </c>
      <c r="M476" s="51" t="s">
        <v>553</v>
      </c>
      <c r="N476" s="51" t="s">
        <v>544</v>
      </c>
    </row>
    <row r="477">
      <c r="A477" s="51" t="s">
        <v>1608</v>
      </c>
      <c r="B477" s="51" t="s">
        <v>1609</v>
      </c>
      <c r="C477" s="51">
        <v>4.0</v>
      </c>
      <c r="D477" s="53">
        <v>197.0</v>
      </c>
      <c r="E477" s="53">
        <v>201.0</v>
      </c>
      <c r="F477" s="53">
        <v>0.0</v>
      </c>
      <c r="G477" s="53">
        <v>5.0</v>
      </c>
      <c r="H477" s="51" t="s">
        <v>1216</v>
      </c>
      <c r="I477" s="53">
        <v>55773.0</v>
      </c>
      <c r="J477" s="53">
        <v>26.81</v>
      </c>
      <c r="K477" s="51" t="s">
        <v>793</v>
      </c>
      <c r="L477" s="51" t="s">
        <v>823</v>
      </c>
      <c r="M477" s="51" t="s">
        <v>553</v>
      </c>
      <c r="N477" s="51" t="s">
        <v>544</v>
      </c>
    </row>
    <row r="478">
      <c r="A478" s="51" t="s">
        <v>1610</v>
      </c>
      <c r="B478" s="51" t="s">
        <v>1611</v>
      </c>
      <c r="C478" s="51">
        <v>4.0</v>
      </c>
      <c r="D478" s="53">
        <v>273.0</v>
      </c>
      <c r="E478" s="53">
        <v>253.0</v>
      </c>
      <c r="F478" s="53">
        <v>0.0</v>
      </c>
      <c r="G478" s="53">
        <v>4.0</v>
      </c>
      <c r="H478" s="51" t="s">
        <v>1216</v>
      </c>
      <c r="I478" s="53">
        <v>31056.0</v>
      </c>
      <c r="J478" s="53">
        <v>14.94</v>
      </c>
      <c r="K478" s="51" t="s">
        <v>793</v>
      </c>
      <c r="L478" s="51" t="s">
        <v>823</v>
      </c>
      <c r="M478" s="51" t="s">
        <v>553</v>
      </c>
      <c r="N478" s="51" t="s">
        <v>544</v>
      </c>
    </row>
    <row r="479">
      <c r="A479" s="51" t="s">
        <v>1612</v>
      </c>
      <c r="B479" s="51" t="s">
        <v>1613</v>
      </c>
      <c r="C479" s="51">
        <v>4.0</v>
      </c>
      <c r="D479" s="53">
        <v>235.0</v>
      </c>
      <c r="E479" s="53">
        <v>192.0</v>
      </c>
      <c r="F479" s="53">
        <v>0.0</v>
      </c>
      <c r="G479" s="53">
        <v>4.0</v>
      </c>
      <c r="H479" s="51" t="s">
        <v>1216</v>
      </c>
      <c r="I479" s="53">
        <v>54517.0</v>
      </c>
      <c r="J479" s="53">
        <v>26.22</v>
      </c>
      <c r="K479" s="51" t="s">
        <v>793</v>
      </c>
      <c r="L479" s="51" t="s">
        <v>823</v>
      </c>
      <c r="M479" s="51" t="s">
        <v>553</v>
      </c>
      <c r="N479" s="51" t="s">
        <v>544</v>
      </c>
    </row>
    <row r="480">
      <c r="A480" s="51" t="s">
        <v>1614</v>
      </c>
      <c r="B480" s="51" t="s">
        <v>1615</v>
      </c>
      <c r="C480" s="51">
        <v>4.0</v>
      </c>
      <c r="D480" s="52">
        <v>1142.0</v>
      </c>
      <c r="E480" s="52">
        <v>1002.0</v>
      </c>
      <c r="F480" s="53">
        <v>0.0</v>
      </c>
      <c r="G480" s="53">
        <v>40.0</v>
      </c>
      <c r="H480" s="51" t="s">
        <v>1216</v>
      </c>
      <c r="I480" s="53">
        <v>57210.0</v>
      </c>
      <c r="J480" s="53">
        <v>27.5</v>
      </c>
      <c r="K480" s="51" t="s">
        <v>793</v>
      </c>
      <c r="L480" s="51" t="s">
        <v>823</v>
      </c>
      <c r="M480" s="51" t="s">
        <v>553</v>
      </c>
      <c r="N480" s="51" t="s">
        <v>544</v>
      </c>
    </row>
    <row r="481">
      <c r="A481" s="51" t="s">
        <v>1616</v>
      </c>
      <c r="B481" s="51" t="s">
        <v>1617</v>
      </c>
      <c r="C481" s="51">
        <v>4.0</v>
      </c>
      <c r="D481" s="53">
        <v>651.0</v>
      </c>
      <c r="E481" s="53">
        <v>547.0</v>
      </c>
      <c r="F481" s="53">
        <v>0.0</v>
      </c>
      <c r="G481" s="53">
        <v>5.0</v>
      </c>
      <c r="H481" s="51" t="s">
        <v>1216</v>
      </c>
      <c r="I481" s="53">
        <v>53666.0</v>
      </c>
      <c r="J481" s="53">
        <v>25.8</v>
      </c>
      <c r="K481" s="51" t="s">
        <v>793</v>
      </c>
      <c r="L481" s="51" t="s">
        <v>823</v>
      </c>
      <c r="M481" s="51" t="s">
        <v>553</v>
      </c>
      <c r="N481" s="51" t="s">
        <v>544</v>
      </c>
    </row>
    <row r="482">
      <c r="A482" s="51" t="s">
        <v>1618</v>
      </c>
      <c r="B482" s="51" t="s">
        <v>1619</v>
      </c>
      <c r="C482" s="51">
        <v>4.0</v>
      </c>
      <c r="D482" s="52">
        <v>3532.0</v>
      </c>
      <c r="E482" s="52">
        <v>3519.0</v>
      </c>
      <c r="F482" s="53">
        <v>0.0</v>
      </c>
      <c r="G482" s="53">
        <v>42.0</v>
      </c>
      <c r="H482" s="51" t="s">
        <v>1216</v>
      </c>
      <c r="I482" s="53">
        <v>60856.0</v>
      </c>
      <c r="J482" s="53">
        <v>29.26</v>
      </c>
      <c r="K482" s="51" t="s">
        <v>853</v>
      </c>
      <c r="L482" s="51" t="s">
        <v>793</v>
      </c>
      <c r="M482" s="51" t="s">
        <v>553</v>
      </c>
      <c r="N482" s="51" t="s">
        <v>544</v>
      </c>
    </row>
    <row r="483">
      <c r="A483" s="51" t="s">
        <v>1620</v>
      </c>
      <c r="B483" s="51" t="s">
        <v>1621</v>
      </c>
      <c r="C483" s="51">
        <v>4.0</v>
      </c>
      <c r="D483" s="53">
        <v>734.0</v>
      </c>
      <c r="E483" s="53">
        <v>679.0</v>
      </c>
      <c r="F483" s="53">
        <v>0.0</v>
      </c>
      <c r="G483" s="53">
        <v>9.0</v>
      </c>
      <c r="H483" s="51" t="s">
        <v>1216</v>
      </c>
      <c r="I483" s="53">
        <v>42741.0</v>
      </c>
      <c r="J483" s="53">
        <v>20.55</v>
      </c>
      <c r="K483" s="51" t="s">
        <v>793</v>
      </c>
      <c r="L483" s="51" t="s">
        <v>836</v>
      </c>
      <c r="M483" s="51" t="s">
        <v>561</v>
      </c>
      <c r="N483" s="51" t="s">
        <v>544</v>
      </c>
    </row>
    <row r="484">
      <c r="A484" s="51" t="s">
        <v>1622</v>
      </c>
      <c r="B484" s="51" t="s">
        <v>1623</v>
      </c>
      <c r="C484" s="51">
        <v>4.0</v>
      </c>
      <c r="D484" s="53">
        <v>326.0</v>
      </c>
      <c r="E484" s="53">
        <v>268.0</v>
      </c>
      <c r="F484" s="53">
        <v>0.0</v>
      </c>
      <c r="G484" s="53">
        <v>3.0</v>
      </c>
      <c r="H484" s="51" t="s">
        <v>1216</v>
      </c>
      <c r="I484" s="53">
        <v>45738.0</v>
      </c>
      <c r="J484" s="53">
        <v>21.99</v>
      </c>
      <c r="K484" s="51" t="s">
        <v>793</v>
      </c>
      <c r="L484" s="51" t="s">
        <v>836</v>
      </c>
      <c r="M484" s="51" t="s">
        <v>561</v>
      </c>
      <c r="N484" s="51" t="s">
        <v>544</v>
      </c>
    </row>
    <row r="485">
      <c r="A485" s="51" t="s">
        <v>1624</v>
      </c>
      <c r="B485" s="51" t="s">
        <v>1625</v>
      </c>
      <c r="C485" s="51">
        <v>4.0</v>
      </c>
      <c r="D485" s="53">
        <v>561.0</v>
      </c>
      <c r="E485" s="53">
        <v>433.0</v>
      </c>
      <c r="F485" s="53">
        <v>0.0</v>
      </c>
      <c r="G485" s="53">
        <v>7.0</v>
      </c>
      <c r="H485" s="51" t="s">
        <v>1216</v>
      </c>
      <c r="I485" s="53">
        <v>33962.0</v>
      </c>
      <c r="J485" s="53">
        <v>16.33</v>
      </c>
      <c r="K485" s="51" t="s">
        <v>793</v>
      </c>
      <c r="L485" s="51" t="s">
        <v>836</v>
      </c>
      <c r="M485" s="51" t="s">
        <v>561</v>
      </c>
      <c r="N485" s="51" t="s">
        <v>544</v>
      </c>
    </row>
    <row r="486">
      <c r="A486" s="51" t="s">
        <v>1626</v>
      </c>
      <c r="B486" s="51" t="s">
        <v>1627</v>
      </c>
      <c r="C486" s="51">
        <v>4.0</v>
      </c>
      <c r="D486" s="53">
        <v>291.0</v>
      </c>
      <c r="E486" s="53">
        <v>226.0</v>
      </c>
      <c r="F486" s="53">
        <v>0.0</v>
      </c>
      <c r="G486" s="53">
        <v>1.0</v>
      </c>
      <c r="H486" s="51" t="s">
        <v>1216</v>
      </c>
      <c r="I486" s="53">
        <v>39369.0</v>
      </c>
      <c r="J486" s="53">
        <v>18.92</v>
      </c>
      <c r="K486" s="51" t="s">
        <v>793</v>
      </c>
      <c r="L486" s="51" t="s">
        <v>823</v>
      </c>
      <c r="M486" s="51" t="s">
        <v>553</v>
      </c>
      <c r="N486" s="51" t="s">
        <v>544</v>
      </c>
    </row>
    <row r="487">
      <c r="A487" s="51" t="s">
        <v>1629</v>
      </c>
      <c r="B487" s="51" t="s">
        <v>1630</v>
      </c>
      <c r="C487" s="51">
        <v>4.0</v>
      </c>
      <c r="D487" s="52">
        <v>3096.0</v>
      </c>
      <c r="E487" s="52">
        <v>3032.0</v>
      </c>
      <c r="F487" s="53">
        <v>0.0</v>
      </c>
      <c r="G487" s="53">
        <v>82.0</v>
      </c>
      <c r="H487" s="51" t="s">
        <v>1216</v>
      </c>
      <c r="I487" s="53">
        <v>44462.0</v>
      </c>
      <c r="J487" s="53">
        <v>21.38</v>
      </c>
      <c r="K487" s="51" t="s">
        <v>793</v>
      </c>
      <c r="L487" s="51" t="s">
        <v>836</v>
      </c>
      <c r="M487" s="51" t="s">
        <v>561</v>
      </c>
      <c r="N487" s="51" t="s">
        <v>544</v>
      </c>
    </row>
    <row r="488">
      <c r="A488" s="51" t="s">
        <v>1631</v>
      </c>
      <c r="B488" s="51" t="s">
        <v>1632</v>
      </c>
      <c r="C488" s="51">
        <v>4.0</v>
      </c>
      <c r="D488" s="53">
        <v>783.0</v>
      </c>
      <c r="E488" s="53">
        <v>655.0</v>
      </c>
      <c r="F488" s="53">
        <v>0.0</v>
      </c>
      <c r="G488" s="53">
        <v>18.0</v>
      </c>
      <c r="H488" s="51" t="s">
        <v>1216</v>
      </c>
      <c r="I488" s="53">
        <v>28747.0</v>
      </c>
      <c r="J488" s="53">
        <v>13.82</v>
      </c>
      <c r="K488" s="51" t="s">
        <v>793</v>
      </c>
      <c r="L488" s="51" t="s">
        <v>823</v>
      </c>
      <c r="M488" s="51" t="s">
        <v>553</v>
      </c>
      <c r="N488" s="51" t="s">
        <v>544</v>
      </c>
    </row>
    <row r="489">
      <c r="A489" s="51" t="s">
        <v>1633</v>
      </c>
      <c r="B489" s="51" t="s">
        <v>1634</v>
      </c>
      <c r="C489" s="51">
        <v>4.0</v>
      </c>
      <c r="D489" s="53">
        <v>259.0</v>
      </c>
      <c r="E489" s="53">
        <v>208.0</v>
      </c>
      <c r="F489" s="53">
        <v>0.0</v>
      </c>
      <c r="G489" s="53">
        <v>6.0</v>
      </c>
      <c r="H489" s="51" t="s">
        <v>1216</v>
      </c>
      <c r="I489" s="53">
        <v>30661.0</v>
      </c>
      <c r="J489" s="53">
        <v>14.74</v>
      </c>
      <c r="K489" s="51" t="s">
        <v>793</v>
      </c>
      <c r="L489" s="51" t="s">
        <v>823</v>
      </c>
      <c r="M489" s="51" t="s">
        <v>553</v>
      </c>
      <c r="N489" s="51" t="s">
        <v>544</v>
      </c>
    </row>
    <row r="490">
      <c r="A490" s="51" t="s">
        <v>1635</v>
      </c>
      <c r="B490" s="56" t="s">
        <v>1636</v>
      </c>
      <c r="C490" s="51">
        <v>4.0</v>
      </c>
      <c r="D490" s="53">
        <v>55.0</v>
      </c>
      <c r="E490" s="53">
        <v>59.0</v>
      </c>
      <c r="F490" s="53">
        <v>0.0</v>
      </c>
      <c r="G490" s="53">
        <v>1.0</v>
      </c>
      <c r="H490" s="51" t="s">
        <v>1216</v>
      </c>
      <c r="I490" s="53">
        <v>47197.0</v>
      </c>
      <c r="J490" s="53">
        <v>22.69</v>
      </c>
      <c r="K490" s="51" t="s">
        <v>853</v>
      </c>
      <c r="L490" s="51" t="s">
        <v>793</v>
      </c>
      <c r="M490" s="51" t="s">
        <v>553</v>
      </c>
      <c r="N490" s="51" t="s">
        <v>544</v>
      </c>
    </row>
    <row r="491">
      <c r="A491" s="51" t="s">
        <v>1637</v>
      </c>
      <c r="B491" s="51" t="s">
        <v>1638</v>
      </c>
      <c r="C491" s="51">
        <v>4.0</v>
      </c>
      <c r="D491" s="53">
        <v>99.0</v>
      </c>
      <c r="E491" s="53">
        <v>96.0</v>
      </c>
      <c r="F491" s="53">
        <v>0.0</v>
      </c>
      <c r="G491" s="53">
        <v>2.0</v>
      </c>
      <c r="H491" s="51" t="s">
        <v>1216</v>
      </c>
      <c r="I491" s="53">
        <v>46994.0</v>
      </c>
      <c r="J491" s="53">
        <v>22.6</v>
      </c>
      <c r="K491" s="51" t="s">
        <v>793</v>
      </c>
      <c r="L491" s="51" t="s">
        <v>1232</v>
      </c>
      <c r="M491" s="51" t="s">
        <v>561</v>
      </c>
      <c r="N491" s="51" t="s">
        <v>544</v>
      </c>
    </row>
    <row r="492">
      <c r="A492" s="51" t="s">
        <v>1639</v>
      </c>
      <c r="B492" s="51" t="s">
        <v>1640</v>
      </c>
      <c r="C492" s="51">
        <v>4.0</v>
      </c>
      <c r="D492" s="53">
        <v>276.0</v>
      </c>
      <c r="E492" s="53">
        <v>269.0</v>
      </c>
      <c r="F492" s="53">
        <v>0.0</v>
      </c>
      <c r="G492" s="53">
        <v>9.0</v>
      </c>
      <c r="H492" s="51" t="s">
        <v>1216</v>
      </c>
      <c r="I492" s="53">
        <v>61040.0</v>
      </c>
      <c r="J492" s="53">
        <v>29.35</v>
      </c>
      <c r="K492" s="51" t="s">
        <v>793</v>
      </c>
      <c r="L492" s="51" t="s">
        <v>1232</v>
      </c>
      <c r="M492" s="51" t="s">
        <v>561</v>
      </c>
      <c r="N492" s="51" t="s">
        <v>544</v>
      </c>
    </row>
    <row r="493">
      <c r="A493" s="51" t="s">
        <v>1641</v>
      </c>
      <c r="B493" s="56" t="s">
        <v>1642</v>
      </c>
      <c r="C493" s="51">
        <v>4.0</v>
      </c>
      <c r="D493" s="53">
        <v>65.0</v>
      </c>
      <c r="E493" s="53">
        <v>69.0</v>
      </c>
      <c r="F493" s="53">
        <v>0.0</v>
      </c>
      <c r="G493" s="53">
        <v>2.0</v>
      </c>
      <c r="H493" s="51" t="s">
        <v>1216</v>
      </c>
      <c r="I493" s="53">
        <v>33547.0</v>
      </c>
      <c r="J493" s="53">
        <v>16.12</v>
      </c>
      <c r="K493" s="51" t="s">
        <v>793</v>
      </c>
      <c r="L493" s="51" t="s">
        <v>836</v>
      </c>
      <c r="M493" s="51" t="s">
        <v>561</v>
      </c>
      <c r="N493" s="51" t="s">
        <v>544</v>
      </c>
    </row>
    <row r="494">
      <c r="A494" s="51" t="s">
        <v>1643</v>
      </c>
      <c r="B494" s="56" t="s">
        <v>1644</v>
      </c>
      <c r="C494" s="51">
        <v>4.0</v>
      </c>
      <c r="D494" s="53">
        <v>60.0</v>
      </c>
      <c r="E494" s="53">
        <v>63.0</v>
      </c>
      <c r="F494" s="53">
        <v>0.0</v>
      </c>
      <c r="G494" s="53">
        <v>2.0</v>
      </c>
      <c r="H494" s="51" t="s">
        <v>1216</v>
      </c>
      <c r="I494" s="53">
        <v>36966.0</v>
      </c>
      <c r="J494" s="53">
        <v>17.77</v>
      </c>
      <c r="K494" s="51" t="s">
        <v>793</v>
      </c>
      <c r="L494" s="51" t="s">
        <v>1232</v>
      </c>
      <c r="M494" s="51" t="s">
        <v>561</v>
      </c>
      <c r="N494" s="51" t="s">
        <v>544</v>
      </c>
    </row>
    <row r="495">
      <c r="A495" s="51" t="s">
        <v>1645</v>
      </c>
      <c r="B495" s="51" t="s">
        <v>1646</v>
      </c>
      <c r="C495" s="51">
        <v>4.0</v>
      </c>
      <c r="D495" s="53">
        <v>268.0</v>
      </c>
      <c r="E495" s="53">
        <v>261.0</v>
      </c>
      <c r="F495" s="53">
        <v>0.0</v>
      </c>
      <c r="G495" s="53">
        <v>3.0</v>
      </c>
      <c r="H495" s="51" t="s">
        <v>1216</v>
      </c>
      <c r="I495" s="53">
        <v>35545.0</v>
      </c>
      <c r="J495" s="53">
        <v>17.09</v>
      </c>
      <c r="K495" s="51" t="s">
        <v>793</v>
      </c>
      <c r="L495" s="51" t="s">
        <v>823</v>
      </c>
      <c r="M495" s="51" t="s">
        <v>553</v>
      </c>
      <c r="N495" s="51" t="s">
        <v>544</v>
      </c>
    </row>
    <row r="496">
      <c r="A496" s="51" t="s">
        <v>1647</v>
      </c>
      <c r="B496" s="51" t="s">
        <v>1648</v>
      </c>
      <c r="C496" s="51">
        <v>4.0</v>
      </c>
      <c r="D496" s="53">
        <v>119.0</v>
      </c>
      <c r="E496" s="53">
        <v>116.0</v>
      </c>
      <c r="F496" s="53">
        <v>0.0</v>
      </c>
      <c r="G496" s="53">
        <v>2.0</v>
      </c>
      <c r="H496" s="51" t="s">
        <v>1216</v>
      </c>
      <c r="I496" s="53">
        <v>30036.0</v>
      </c>
      <c r="J496" s="53">
        <v>14.44</v>
      </c>
      <c r="K496" s="51" t="s">
        <v>793</v>
      </c>
      <c r="L496" s="51" t="s">
        <v>823</v>
      </c>
      <c r="M496" s="51" t="s">
        <v>553</v>
      </c>
      <c r="N496" s="51" t="s">
        <v>544</v>
      </c>
    </row>
    <row r="497">
      <c r="A497" s="51" t="s">
        <v>1649</v>
      </c>
      <c r="B497" s="51" t="s">
        <v>1650</v>
      </c>
      <c r="C497" s="51">
        <v>4.0</v>
      </c>
      <c r="D497" s="53">
        <v>341.0</v>
      </c>
      <c r="E497" s="53">
        <v>344.0</v>
      </c>
      <c r="F497" s="53">
        <v>0.0</v>
      </c>
      <c r="G497" s="53">
        <v>14.0</v>
      </c>
      <c r="H497" s="51" t="s">
        <v>1216</v>
      </c>
      <c r="I497" s="53">
        <v>44144.0</v>
      </c>
      <c r="J497" s="53">
        <v>21.22</v>
      </c>
      <c r="K497" s="51" t="s">
        <v>793</v>
      </c>
      <c r="L497" s="51" t="s">
        <v>836</v>
      </c>
      <c r="M497" s="51" t="s">
        <v>561</v>
      </c>
      <c r="N497" s="51" t="s">
        <v>544</v>
      </c>
    </row>
    <row r="498">
      <c r="A498" s="51" t="s">
        <v>1651</v>
      </c>
      <c r="B498" s="51" t="s">
        <v>1652</v>
      </c>
      <c r="C498" s="51">
        <v>4.0</v>
      </c>
      <c r="D498" s="53">
        <v>309.0</v>
      </c>
      <c r="E498" s="53">
        <v>241.0</v>
      </c>
      <c r="F498" s="53">
        <v>0.0</v>
      </c>
      <c r="G498" s="53">
        <v>6.0</v>
      </c>
      <c r="H498" s="51" t="s">
        <v>1216</v>
      </c>
      <c r="I498" s="53">
        <v>38188.0</v>
      </c>
      <c r="J498" s="53">
        <v>18.36</v>
      </c>
      <c r="K498" s="51" t="s">
        <v>793</v>
      </c>
      <c r="L498" s="51" t="s">
        <v>836</v>
      </c>
      <c r="M498" s="51" t="s">
        <v>561</v>
      </c>
      <c r="N498" s="51" t="s">
        <v>544</v>
      </c>
    </row>
    <row r="499">
      <c r="A499" s="51" t="s">
        <v>1653</v>
      </c>
      <c r="B499" s="51" t="s">
        <v>1654</v>
      </c>
      <c r="C499" s="51">
        <v>4.0</v>
      </c>
      <c r="D499" s="53">
        <v>696.0</v>
      </c>
      <c r="E499" s="53">
        <v>674.0</v>
      </c>
      <c r="F499" s="53">
        <v>0.0</v>
      </c>
      <c r="G499" s="53">
        <v>6.0</v>
      </c>
      <c r="H499" s="51" t="s">
        <v>1216</v>
      </c>
      <c r="I499" s="53">
        <v>33014.0</v>
      </c>
      <c r="J499" s="53">
        <v>15.88</v>
      </c>
      <c r="K499" s="51" t="s">
        <v>793</v>
      </c>
      <c r="L499" s="51" t="s">
        <v>836</v>
      </c>
      <c r="M499" s="51" t="s">
        <v>561</v>
      </c>
      <c r="N499" s="51" t="s">
        <v>544</v>
      </c>
    </row>
    <row r="500">
      <c r="A500" s="51" t="s">
        <v>1655</v>
      </c>
      <c r="B500" s="51" t="s">
        <v>1656</v>
      </c>
      <c r="C500" s="51">
        <v>4.0</v>
      </c>
      <c r="D500" s="53">
        <v>84.0</v>
      </c>
      <c r="E500" s="53">
        <v>65.0</v>
      </c>
      <c r="F500" s="53">
        <v>0.0</v>
      </c>
      <c r="G500" s="53">
        <v>2.0</v>
      </c>
      <c r="H500" s="51" t="s">
        <v>1216</v>
      </c>
      <c r="I500" s="53">
        <v>36552.0</v>
      </c>
      <c r="J500" s="53">
        <v>17.57</v>
      </c>
      <c r="K500" s="51" t="s">
        <v>793</v>
      </c>
      <c r="L500" s="51" t="s">
        <v>836</v>
      </c>
      <c r="M500" s="51" t="s">
        <v>561</v>
      </c>
      <c r="N500" s="51" t="s">
        <v>544</v>
      </c>
    </row>
    <row r="501">
      <c r="A501" s="51" t="s">
        <v>1657</v>
      </c>
      <c r="B501" s="51" t="s">
        <v>1658</v>
      </c>
      <c r="C501" s="51">
        <v>4.0</v>
      </c>
      <c r="D501" s="53">
        <v>768.0</v>
      </c>
      <c r="E501" s="53">
        <v>709.0</v>
      </c>
      <c r="F501" s="53">
        <v>0.0</v>
      </c>
      <c r="G501" s="53">
        <v>17.0</v>
      </c>
      <c r="H501" s="51" t="s">
        <v>1216</v>
      </c>
      <c r="I501" s="53">
        <v>37781.0</v>
      </c>
      <c r="J501" s="53">
        <v>18.16</v>
      </c>
      <c r="K501" s="51" t="s">
        <v>793</v>
      </c>
      <c r="L501" s="51" t="s">
        <v>836</v>
      </c>
      <c r="M501" s="51" t="s">
        <v>561</v>
      </c>
      <c r="N501" s="51" t="s">
        <v>544</v>
      </c>
    </row>
    <row r="502">
      <c r="A502" s="51" t="s">
        <v>1659</v>
      </c>
      <c r="B502" s="51" t="s">
        <v>1660</v>
      </c>
      <c r="C502" s="51">
        <v>4.0</v>
      </c>
      <c r="D502" s="53">
        <v>388.0</v>
      </c>
      <c r="E502" s="53">
        <v>342.0</v>
      </c>
      <c r="F502" s="53">
        <v>0.0</v>
      </c>
      <c r="G502" s="53">
        <v>8.0</v>
      </c>
      <c r="H502" s="51" t="s">
        <v>1216</v>
      </c>
      <c r="I502" s="53">
        <v>42345.0</v>
      </c>
      <c r="J502" s="53">
        <v>20.36</v>
      </c>
      <c r="K502" s="51" t="s">
        <v>793</v>
      </c>
      <c r="L502" s="51" t="s">
        <v>836</v>
      </c>
      <c r="M502" s="51" t="s">
        <v>561</v>
      </c>
      <c r="N502" s="51" t="s">
        <v>544</v>
      </c>
    </row>
    <row r="503">
      <c r="A503" s="51" t="s">
        <v>1661</v>
      </c>
      <c r="B503" s="51" t="s">
        <v>1662</v>
      </c>
      <c r="C503" s="51">
        <v>4.0</v>
      </c>
      <c r="D503" s="53">
        <v>146.0</v>
      </c>
      <c r="E503" s="53">
        <v>131.0</v>
      </c>
      <c r="F503" s="53">
        <v>0.0</v>
      </c>
      <c r="G503" s="53">
        <v>3.0</v>
      </c>
      <c r="H503" s="51" t="s">
        <v>1216</v>
      </c>
      <c r="I503" s="53">
        <v>47611.0</v>
      </c>
      <c r="J503" s="53">
        <v>22.89</v>
      </c>
      <c r="K503" s="51" t="s">
        <v>793</v>
      </c>
      <c r="L503" s="51" t="s">
        <v>836</v>
      </c>
      <c r="M503" s="51" t="s">
        <v>561</v>
      </c>
      <c r="N503" s="51" t="s">
        <v>544</v>
      </c>
    </row>
    <row r="504">
      <c r="A504" s="51" t="s">
        <v>1663</v>
      </c>
      <c r="B504" s="51" t="s">
        <v>1664</v>
      </c>
      <c r="C504" s="51">
        <v>4.0</v>
      </c>
      <c r="D504" s="53">
        <v>123.0</v>
      </c>
      <c r="E504" s="53">
        <v>121.0</v>
      </c>
      <c r="F504" s="53">
        <v>0.0</v>
      </c>
      <c r="G504" s="53">
        <v>2.0</v>
      </c>
      <c r="H504" s="51" t="s">
        <v>1216</v>
      </c>
      <c r="I504" s="53">
        <v>52368.0</v>
      </c>
      <c r="J504" s="53">
        <v>25.18</v>
      </c>
      <c r="K504" s="51" t="s">
        <v>793</v>
      </c>
      <c r="L504" s="51" t="s">
        <v>836</v>
      </c>
      <c r="M504" s="51" t="s">
        <v>561</v>
      </c>
      <c r="N504" s="51" t="s">
        <v>544</v>
      </c>
    </row>
    <row r="505">
      <c r="A505" s="51" t="s">
        <v>1665</v>
      </c>
      <c r="B505" s="51" t="s">
        <v>1666</v>
      </c>
      <c r="C505" s="51">
        <v>4.0</v>
      </c>
      <c r="D505" s="53">
        <v>370.0</v>
      </c>
      <c r="E505" s="53">
        <v>365.0</v>
      </c>
      <c r="F505" s="53">
        <v>0.0</v>
      </c>
      <c r="G505" s="53">
        <v>7.0</v>
      </c>
      <c r="H505" s="51" t="s">
        <v>1216</v>
      </c>
      <c r="I505" s="53">
        <v>33462.0</v>
      </c>
      <c r="J505" s="53">
        <v>16.09</v>
      </c>
      <c r="K505" s="51" t="s">
        <v>793</v>
      </c>
      <c r="L505" s="51" t="s">
        <v>836</v>
      </c>
      <c r="M505" s="51" t="s">
        <v>561</v>
      </c>
      <c r="N505" s="51" t="s">
        <v>544</v>
      </c>
    </row>
    <row r="506">
      <c r="A506" s="51" t="s">
        <v>1667</v>
      </c>
      <c r="B506" s="51" t="s">
        <v>1668</v>
      </c>
      <c r="C506" s="51">
        <v>4.0</v>
      </c>
      <c r="D506" s="53">
        <v>79.0</v>
      </c>
      <c r="E506" s="53">
        <v>70.0</v>
      </c>
      <c r="F506" s="53">
        <v>0.0</v>
      </c>
      <c r="G506" s="53">
        <v>2.0</v>
      </c>
      <c r="H506" s="51" t="s">
        <v>1216</v>
      </c>
      <c r="I506" s="53">
        <v>48475.0</v>
      </c>
      <c r="J506" s="53">
        <v>23.31</v>
      </c>
      <c r="K506" s="51" t="s">
        <v>793</v>
      </c>
      <c r="L506" s="51" t="s">
        <v>836</v>
      </c>
      <c r="M506" s="51" t="s">
        <v>561</v>
      </c>
      <c r="N506" s="51" t="s">
        <v>544</v>
      </c>
    </row>
    <row r="507">
      <c r="A507" s="51" t="s">
        <v>1669</v>
      </c>
      <c r="B507" s="51" t="s">
        <v>1670</v>
      </c>
      <c r="C507" s="51">
        <v>4.0</v>
      </c>
      <c r="D507" s="53">
        <v>932.0</v>
      </c>
      <c r="E507" s="53">
        <v>672.0</v>
      </c>
      <c r="F507" s="53">
        <v>0.0</v>
      </c>
      <c r="G507" s="53">
        <v>16.0</v>
      </c>
      <c r="H507" s="51" t="s">
        <v>1216</v>
      </c>
      <c r="I507" s="53">
        <v>39387.0</v>
      </c>
      <c r="J507" s="53">
        <v>18.94</v>
      </c>
      <c r="K507" s="51" t="s">
        <v>793</v>
      </c>
      <c r="L507" s="51" t="s">
        <v>836</v>
      </c>
      <c r="M507" s="51" t="s">
        <v>561</v>
      </c>
      <c r="N507" s="51" t="s">
        <v>544</v>
      </c>
    </row>
    <row r="508">
      <c r="A508" s="51" t="s">
        <v>1672</v>
      </c>
      <c r="B508" s="51" t="s">
        <v>1673</v>
      </c>
      <c r="C508" s="51">
        <v>4.0</v>
      </c>
      <c r="D508" s="53">
        <v>300.0</v>
      </c>
      <c r="E508" s="53">
        <v>219.0</v>
      </c>
      <c r="F508" s="53">
        <v>0.0</v>
      </c>
      <c r="G508" s="53">
        <v>5.0</v>
      </c>
      <c r="H508" s="51" t="s">
        <v>1216</v>
      </c>
      <c r="I508" s="53">
        <v>34986.0</v>
      </c>
      <c r="J508" s="53">
        <v>16.82</v>
      </c>
      <c r="K508" s="51" t="s">
        <v>793</v>
      </c>
      <c r="L508" s="51" t="s">
        <v>823</v>
      </c>
      <c r="M508" s="51" t="s">
        <v>553</v>
      </c>
      <c r="N508" s="51" t="s">
        <v>544</v>
      </c>
    </row>
    <row r="509">
      <c r="A509" s="51" t="s">
        <v>1674</v>
      </c>
      <c r="B509" s="51" t="s">
        <v>1675</v>
      </c>
      <c r="C509" s="51">
        <v>4.0</v>
      </c>
      <c r="D509" s="53">
        <v>66.0</v>
      </c>
      <c r="E509" s="53">
        <v>68.0</v>
      </c>
      <c r="F509" s="53">
        <v>0.0</v>
      </c>
      <c r="G509" s="53">
        <v>2.0</v>
      </c>
      <c r="H509" s="51" t="s">
        <v>1216</v>
      </c>
      <c r="I509" s="53">
        <v>37477.0</v>
      </c>
      <c r="J509" s="53">
        <v>18.02</v>
      </c>
      <c r="K509" s="51" t="s">
        <v>793</v>
      </c>
      <c r="L509" s="51" t="s">
        <v>836</v>
      </c>
      <c r="M509" s="51" t="s">
        <v>561</v>
      </c>
      <c r="N509" s="51" t="s">
        <v>544</v>
      </c>
    </row>
    <row r="510">
      <c r="A510" s="51" t="s">
        <v>1676</v>
      </c>
      <c r="B510" s="51" t="s">
        <v>1677</v>
      </c>
      <c r="C510" s="51">
        <v>4.0</v>
      </c>
      <c r="D510" s="53">
        <v>50.0</v>
      </c>
      <c r="E510" s="53">
        <v>55.0</v>
      </c>
      <c r="F510" s="53">
        <v>0.0</v>
      </c>
      <c r="G510" s="53">
        <v>1.0</v>
      </c>
      <c r="H510" s="51" t="s">
        <v>1216</v>
      </c>
      <c r="I510" s="53">
        <v>30951.0</v>
      </c>
      <c r="J510" s="53">
        <v>14.88</v>
      </c>
      <c r="K510" s="51" t="s">
        <v>793</v>
      </c>
      <c r="L510" s="51" t="s">
        <v>823</v>
      </c>
      <c r="M510" s="51" t="s">
        <v>553</v>
      </c>
      <c r="N510" s="51" t="s">
        <v>544</v>
      </c>
    </row>
    <row r="511">
      <c r="A511" s="51" t="s">
        <v>1678</v>
      </c>
      <c r="B511" s="51" t="s">
        <v>1679</v>
      </c>
      <c r="C511" s="51">
        <v>4.0</v>
      </c>
      <c r="D511" s="53">
        <v>173.0</v>
      </c>
      <c r="E511" s="53">
        <v>145.0</v>
      </c>
      <c r="F511" s="53">
        <v>0.0</v>
      </c>
      <c r="G511" s="53">
        <v>3.0</v>
      </c>
      <c r="H511" s="51" t="s">
        <v>1216</v>
      </c>
      <c r="I511" s="53">
        <v>34437.0</v>
      </c>
      <c r="J511" s="53">
        <v>16.56</v>
      </c>
      <c r="K511" s="51" t="s">
        <v>793</v>
      </c>
      <c r="L511" s="51" t="s">
        <v>823</v>
      </c>
      <c r="M511" s="51" t="s">
        <v>553</v>
      </c>
      <c r="N511" s="51" t="s">
        <v>544</v>
      </c>
    </row>
    <row r="512">
      <c r="A512" s="51" t="s">
        <v>1680</v>
      </c>
      <c r="B512" s="51" t="s">
        <v>1681</v>
      </c>
      <c r="C512" s="51">
        <v>4.0</v>
      </c>
      <c r="D512" s="53">
        <v>392.0</v>
      </c>
      <c r="E512" s="53">
        <v>377.0</v>
      </c>
      <c r="F512" s="53">
        <v>0.0</v>
      </c>
      <c r="G512" s="53">
        <v>9.0</v>
      </c>
      <c r="H512" s="51" t="s">
        <v>1216</v>
      </c>
      <c r="I512" s="53">
        <v>27241.0</v>
      </c>
      <c r="J512" s="53">
        <v>13.1</v>
      </c>
      <c r="K512" s="51" t="s">
        <v>793</v>
      </c>
      <c r="L512" s="51" t="s">
        <v>836</v>
      </c>
      <c r="M512" s="51" t="s">
        <v>561</v>
      </c>
      <c r="N512" s="51" t="s">
        <v>544</v>
      </c>
    </row>
    <row r="513">
      <c r="A513" s="51" t="s">
        <v>1682</v>
      </c>
      <c r="B513" s="51" t="s">
        <v>1683</v>
      </c>
      <c r="C513" s="51">
        <v>4.0</v>
      </c>
      <c r="D513" s="53">
        <v>137.0</v>
      </c>
      <c r="E513" s="53">
        <v>130.0</v>
      </c>
      <c r="F513" s="53">
        <v>0.0</v>
      </c>
      <c r="G513" s="53">
        <v>4.0</v>
      </c>
      <c r="H513" s="51" t="s">
        <v>1216</v>
      </c>
      <c r="I513" s="53">
        <v>28420.0</v>
      </c>
      <c r="J513" s="53">
        <v>13.66</v>
      </c>
      <c r="K513" s="51" t="s">
        <v>793</v>
      </c>
      <c r="L513" s="51" t="s">
        <v>823</v>
      </c>
      <c r="M513" s="51" t="s">
        <v>553</v>
      </c>
      <c r="N513" s="51" t="s">
        <v>544</v>
      </c>
    </row>
    <row r="514">
      <c r="A514" s="51" t="s">
        <v>1684</v>
      </c>
      <c r="B514" s="51" t="s">
        <v>1685</v>
      </c>
      <c r="C514" s="51">
        <v>4.0</v>
      </c>
      <c r="D514" s="53">
        <v>82.0</v>
      </c>
      <c r="E514" s="53">
        <v>65.0</v>
      </c>
      <c r="F514" s="53">
        <v>0.0</v>
      </c>
      <c r="G514" s="53">
        <v>2.0</v>
      </c>
      <c r="H514" s="51" t="s">
        <v>1216</v>
      </c>
      <c r="I514" s="53">
        <v>41217.0</v>
      </c>
      <c r="J514" s="53">
        <v>19.82</v>
      </c>
      <c r="K514" s="51" t="s">
        <v>793</v>
      </c>
      <c r="L514" s="51" t="s">
        <v>836</v>
      </c>
      <c r="M514" s="51" t="s">
        <v>561</v>
      </c>
      <c r="N514" s="51" t="s">
        <v>544</v>
      </c>
    </row>
    <row r="515">
      <c r="A515" s="51" t="s">
        <v>1686</v>
      </c>
      <c r="B515" s="51" t="s">
        <v>1687</v>
      </c>
      <c r="C515" s="51">
        <v>4.0</v>
      </c>
      <c r="D515" s="53">
        <v>486.0</v>
      </c>
      <c r="E515" s="53">
        <v>487.0</v>
      </c>
      <c r="F515" s="53">
        <v>0.0</v>
      </c>
      <c r="G515" s="53">
        <v>13.0</v>
      </c>
      <c r="H515" s="51" t="s">
        <v>1216</v>
      </c>
      <c r="I515" s="53">
        <v>31185.0</v>
      </c>
      <c r="J515" s="53">
        <v>14.99</v>
      </c>
      <c r="K515" s="51" t="s">
        <v>793</v>
      </c>
      <c r="L515" s="51" t="s">
        <v>836</v>
      </c>
      <c r="M515" s="51" t="s">
        <v>561</v>
      </c>
      <c r="N515" s="51" t="s">
        <v>544</v>
      </c>
    </row>
    <row r="516">
      <c r="A516" s="51" t="s">
        <v>1688</v>
      </c>
      <c r="B516" s="51" t="s">
        <v>1689</v>
      </c>
      <c r="C516" s="51">
        <v>4.0</v>
      </c>
      <c r="D516" s="53">
        <v>118.0</v>
      </c>
      <c r="E516" s="53">
        <v>115.0</v>
      </c>
      <c r="F516" s="53">
        <v>0.0</v>
      </c>
      <c r="G516" s="53">
        <v>3.0</v>
      </c>
      <c r="H516" s="51" t="s">
        <v>1216</v>
      </c>
      <c r="I516" s="55">
        <v>100000.0</v>
      </c>
      <c r="J516" s="53">
        <v>0.0</v>
      </c>
      <c r="K516" s="51" t="s">
        <v>793</v>
      </c>
      <c r="L516" s="51" t="s">
        <v>836</v>
      </c>
      <c r="M516" s="51" t="s">
        <v>561</v>
      </c>
      <c r="N516" s="51" t="s">
        <v>138</v>
      </c>
    </row>
    <row r="517">
      <c r="A517" s="51" t="s">
        <v>1690</v>
      </c>
      <c r="B517" s="51" t="s">
        <v>1691</v>
      </c>
      <c r="C517" s="51">
        <v>4.0</v>
      </c>
      <c r="D517" s="53">
        <v>79.0</v>
      </c>
      <c r="E517" s="53">
        <v>82.0</v>
      </c>
      <c r="F517" s="53">
        <v>0.0</v>
      </c>
      <c r="G517" s="53">
        <v>3.0</v>
      </c>
      <c r="H517" s="51" t="s">
        <v>1216</v>
      </c>
      <c r="I517" s="53">
        <v>32205.0</v>
      </c>
      <c r="J517" s="53">
        <v>15.49</v>
      </c>
      <c r="K517" s="51" t="s">
        <v>793</v>
      </c>
      <c r="L517" s="51" t="s">
        <v>823</v>
      </c>
      <c r="M517" s="51" t="s">
        <v>553</v>
      </c>
      <c r="N517" s="51" t="s">
        <v>544</v>
      </c>
    </row>
    <row r="518">
      <c r="A518" s="51" t="s">
        <v>1692</v>
      </c>
      <c r="B518" s="51" t="s">
        <v>1693</v>
      </c>
      <c r="C518" s="51">
        <v>4.0</v>
      </c>
      <c r="D518" s="52">
        <v>2797.0</v>
      </c>
      <c r="E518" s="52">
        <v>3854.0</v>
      </c>
      <c r="F518" s="53">
        <v>106.0</v>
      </c>
      <c r="G518" s="53">
        <v>53.0</v>
      </c>
      <c r="H518" s="51" t="s">
        <v>1694</v>
      </c>
      <c r="I518" s="53">
        <v>28023.0</v>
      </c>
      <c r="J518" s="53">
        <v>13.47</v>
      </c>
      <c r="K518" s="51" t="s">
        <v>793</v>
      </c>
      <c r="L518" s="51" t="s">
        <v>823</v>
      </c>
      <c r="M518" s="51" t="s">
        <v>553</v>
      </c>
      <c r="N518" s="51" t="s">
        <v>544</v>
      </c>
    </row>
    <row r="519">
      <c r="A519" s="51" t="s">
        <v>1695</v>
      </c>
      <c r="B519" s="51" t="s">
        <v>1696</v>
      </c>
      <c r="C519" s="51">
        <v>4.0</v>
      </c>
      <c r="D519" s="52">
        <v>1875.0</v>
      </c>
      <c r="E519" s="52">
        <v>1830.0</v>
      </c>
      <c r="F519" s="53">
        <v>0.0</v>
      </c>
      <c r="G519" s="53">
        <v>37.0</v>
      </c>
      <c r="H519" s="51" t="s">
        <v>1694</v>
      </c>
      <c r="I519" s="53">
        <v>20455.0</v>
      </c>
      <c r="J519" s="53">
        <v>9.83</v>
      </c>
      <c r="K519" s="51" t="s">
        <v>793</v>
      </c>
      <c r="L519" s="51" t="s">
        <v>823</v>
      </c>
      <c r="M519" s="51" t="s">
        <v>553</v>
      </c>
      <c r="N519" s="51" t="s">
        <v>136</v>
      </c>
    </row>
    <row r="520">
      <c r="A520" s="51" t="s">
        <v>1697</v>
      </c>
      <c r="B520" s="51" t="s">
        <v>1698</v>
      </c>
      <c r="C520" s="51">
        <v>4.0</v>
      </c>
      <c r="D520" s="52">
        <v>1067.0</v>
      </c>
      <c r="E520" s="52">
        <v>1188.0</v>
      </c>
      <c r="F520" s="53">
        <v>12.0</v>
      </c>
      <c r="G520" s="53">
        <v>21.0</v>
      </c>
      <c r="H520" s="51" t="s">
        <v>1694</v>
      </c>
      <c r="I520" s="53">
        <v>32779.0</v>
      </c>
      <c r="J520" s="53">
        <v>15.76</v>
      </c>
      <c r="K520" s="51" t="s">
        <v>793</v>
      </c>
      <c r="L520" s="51" t="s">
        <v>823</v>
      </c>
      <c r="M520" s="51" t="s">
        <v>553</v>
      </c>
      <c r="N520" s="51" t="s">
        <v>544</v>
      </c>
    </row>
    <row r="521">
      <c r="A521" s="51" t="s">
        <v>1699</v>
      </c>
      <c r="B521" s="51" t="s">
        <v>1700</v>
      </c>
      <c r="C521" s="51">
        <v>4.0</v>
      </c>
      <c r="D521" s="52">
        <v>3024.0</v>
      </c>
      <c r="E521" s="52">
        <v>3407.0</v>
      </c>
      <c r="F521" s="53">
        <v>38.0</v>
      </c>
      <c r="G521" s="53">
        <v>60.0</v>
      </c>
      <c r="H521" s="51" t="s">
        <v>1694</v>
      </c>
      <c r="I521" s="53">
        <v>24970.0</v>
      </c>
      <c r="J521" s="53">
        <v>12.0</v>
      </c>
      <c r="K521" s="51" t="s">
        <v>853</v>
      </c>
      <c r="L521" s="51" t="s">
        <v>836</v>
      </c>
      <c r="M521" s="51" t="s">
        <v>561</v>
      </c>
      <c r="N521" s="51" t="s">
        <v>544</v>
      </c>
    </row>
    <row r="522">
      <c r="A522" s="51" t="s">
        <v>1701</v>
      </c>
      <c r="B522" s="51" t="s">
        <v>1702</v>
      </c>
      <c r="C522" s="51">
        <v>4.0</v>
      </c>
      <c r="D522" s="53">
        <v>925.0</v>
      </c>
      <c r="E522" s="53">
        <v>892.0</v>
      </c>
      <c r="F522" s="53">
        <v>0.0</v>
      </c>
      <c r="G522" s="53">
        <v>18.0</v>
      </c>
      <c r="H522" s="51" t="s">
        <v>1694</v>
      </c>
      <c r="I522" s="53">
        <v>22189.0</v>
      </c>
      <c r="J522" s="53">
        <v>10.67</v>
      </c>
      <c r="K522" s="51" t="s">
        <v>793</v>
      </c>
      <c r="L522" s="51" t="s">
        <v>823</v>
      </c>
      <c r="M522" s="51" t="s">
        <v>553</v>
      </c>
      <c r="N522" s="51" t="s">
        <v>544</v>
      </c>
    </row>
    <row r="523">
      <c r="A523" s="51" t="s">
        <v>1703</v>
      </c>
      <c r="B523" s="51" t="s">
        <v>1704</v>
      </c>
      <c r="C523" s="51">
        <v>4.0</v>
      </c>
      <c r="D523" s="52">
        <v>3934.0</v>
      </c>
      <c r="E523" s="52">
        <v>3944.0</v>
      </c>
      <c r="F523" s="53">
        <v>1.0</v>
      </c>
      <c r="G523" s="53">
        <v>113.0</v>
      </c>
      <c r="H523" s="51" t="s">
        <v>1694</v>
      </c>
      <c r="I523" s="53">
        <v>22098.0</v>
      </c>
      <c r="J523" s="53">
        <v>10.62</v>
      </c>
      <c r="K523" s="51" t="s">
        <v>793</v>
      </c>
      <c r="L523" s="51" t="s">
        <v>823</v>
      </c>
      <c r="M523" s="51" t="s">
        <v>553</v>
      </c>
      <c r="N523" s="51" t="s">
        <v>544</v>
      </c>
    </row>
    <row r="524">
      <c r="A524" s="51" t="s">
        <v>1705</v>
      </c>
      <c r="B524" s="51" t="s">
        <v>1706</v>
      </c>
      <c r="C524" s="51">
        <v>4.0</v>
      </c>
      <c r="D524" s="52">
        <v>2082.0</v>
      </c>
      <c r="E524" s="52">
        <v>2284.0</v>
      </c>
      <c r="F524" s="53">
        <v>20.0</v>
      </c>
      <c r="G524" s="53">
        <v>77.0</v>
      </c>
      <c r="H524" s="51" t="s">
        <v>1694</v>
      </c>
      <c r="I524" s="53">
        <v>19065.0</v>
      </c>
      <c r="J524" s="53">
        <v>9.17</v>
      </c>
      <c r="K524" s="51" t="s">
        <v>793</v>
      </c>
      <c r="L524" s="51" t="s">
        <v>823</v>
      </c>
      <c r="M524" s="51" t="s">
        <v>553</v>
      </c>
      <c r="N524" s="51" t="s">
        <v>136</v>
      </c>
    </row>
    <row r="525">
      <c r="A525" s="51" t="s">
        <v>1707</v>
      </c>
      <c r="B525" s="51" t="s">
        <v>1708</v>
      </c>
      <c r="C525" s="51">
        <v>4.0</v>
      </c>
      <c r="D525" s="52">
        <v>7617.0</v>
      </c>
      <c r="E525" s="52">
        <v>8481.0</v>
      </c>
      <c r="F525" s="53">
        <v>86.0</v>
      </c>
      <c r="G525" s="53">
        <v>291.0</v>
      </c>
      <c r="H525" s="51" t="s">
        <v>1694</v>
      </c>
      <c r="I525" s="53">
        <v>19629.0</v>
      </c>
      <c r="J525" s="53">
        <v>9.43</v>
      </c>
      <c r="K525" s="51" t="s">
        <v>793</v>
      </c>
      <c r="L525" s="51" t="s">
        <v>823</v>
      </c>
      <c r="M525" s="51" t="s">
        <v>553</v>
      </c>
      <c r="N525" s="51" t="s">
        <v>136</v>
      </c>
    </row>
    <row r="526">
      <c r="A526" s="51" t="s">
        <v>1709</v>
      </c>
      <c r="B526" s="51" t="s">
        <v>1710</v>
      </c>
      <c r="C526" s="51">
        <v>4.0</v>
      </c>
      <c r="D526" s="52">
        <v>1504.0</v>
      </c>
      <c r="E526" s="52">
        <v>1415.0</v>
      </c>
      <c r="F526" s="53">
        <v>0.0</v>
      </c>
      <c r="G526" s="53">
        <v>92.0</v>
      </c>
      <c r="H526" s="51" t="s">
        <v>1694</v>
      </c>
      <c r="I526" s="53">
        <v>19236.0</v>
      </c>
      <c r="J526" s="53">
        <v>9.25</v>
      </c>
      <c r="K526" s="51" t="s">
        <v>793</v>
      </c>
      <c r="L526" s="51" t="s">
        <v>823</v>
      </c>
      <c r="M526" s="51" t="s">
        <v>553</v>
      </c>
      <c r="N526" s="51" t="s">
        <v>136</v>
      </c>
    </row>
    <row r="527">
      <c r="A527" s="51" t="s">
        <v>1711</v>
      </c>
      <c r="B527" s="51" t="s">
        <v>1712</v>
      </c>
      <c r="C527" s="51">
        <v>4.0</v>
      </c>
      <c r="D527" s="52">
        <v>7813.0</v>
      </c>
      <c r="E527" s="52">
        <v>8050.0</v>
      </c>
      <c r="F527" s="53">
        <v>24.0</v>
      </c>
      <c r="G527" s="53">
        <v>376.0</v>
      </c>
      <c r="H527" s="51" t="s">
        <v>1694</v>
      </c>
      <c r="I527" s="53">
        <v>19206.0</v>
      </c>
      <c r="J527" s="53">
        <v>9.23</v>
      </c>
      <c r="K527" s="51" t="s">
        <v>793</v>
      </c>
      <c r="L527" s="51" t="s">
        <v>823</v>
      </c>
      <c r="M527" s="51" t="s">
        <v>553</v>
      </c>
      <c r="N527" s="51" t="s">
        <v>136</v>
      </c>
    </row>
    <row r="528">
      <c r="A528" s="51" t="s">
        <v>1713</v>
      </c>
      <c r="B528" s="51" t="s">
        <v>1714</v>
      </c>
      <c r="C528" s="51">
        <v>4.0</v>
      </c>
      <c r="D528" s="52">
        <v>1137.0</v>
      </c>
      <c r="E528" s="52">
        <v>1302.0</v>
      </c>
      <c r="F528" s="53">
        <v>16.0</v>
      </c>
      <c r="G528" s="53">
        <v>33.0</v>
      </c>
      <c r="H528" s="51" t="s">
        <v>1694</v>
      </c>
      <c r="I528" s="53">
        <v>25070.0</v>
      </c>
      <c r="J528" s="53">
        <v>12.05</v>
      </c>
      <c r="K528" s="51" t="s">
        <v>793</v>
      </c>
      <c r="L528" s="51" t="s">
        <v>823</v>
      </c>
      <c r="M528" s="51" t="s">
        <v>553</v>
      </c>
      <c r="N528" s="51" t="s">
        <v>544</v>
      </c>
    </row>
    <row r="529">
      <c r="A529" s="51" t="s">
        <v>1715</v>
      </c>
      <c r="B529" s="51" t="s">
        <v>1716</v>
      </c>
      <c r="C529" s="51">
        <v>4.0</v>
      </c>
      <c r="D529" s="52">
        <v>1273.0</v>
      </c>
      <c r="E529" s="52">
        <v>1342.0</v>
      </c>
      <c r="F529" s="53">
        <v>7.0</v>
      </c>
      <c r="G529" s="53">
        <v>56.0</v>
      </c>
      <c r="H529" s="51" t="s">
        <v>1694</v>
      </c>
      <c r="I529" s="53">
        <v>18803.0</v>
      </c>
      <c r="J529" s="53">
        <v>9.04</v>
      </c>
      <c r="K529" s="51" t="s">
        <v>793</v>
      </c>
      <c r="L529" s="51" t="s">
        <v>823</v>
      </c>
      <c r="M529" s="51" t="s">
        <v>553</v>
      </c>
      <c r="N529" s="51" t="s">
        <v>136</v>
      </c>
    </row>
    <row r="530">
      <c r="A530" s="51" t="s">
        <v>1717</v>
      </c>
      <c r="B530" s="51" t="s">
        <v>1718</v>
      </c>
      <c r="C530" s="51">
        <v>4.0</v>
      </c>
      <c r="D530" s="52">
        <v>1703.0</v>
      </c>
      <c r="E530" s="52">
        <v>1758.0</v>
      </c>
      <c r="F530" s="53">
        <v>6.0</v>
      </c>
      <c r="G530" s="53">
        <v>75.0</v>
      </c>
      <c r="H530" s="51" t="s">
        <v>1694</v>
      </c>
      <c r="I530" s="53">
        <v>19720.0</v>
      </c>
      <c r="J530" s="53">
        <v>9.48</v>
      </c>
      <c r="K530" s="51" t="s">
        <v>793</v>
      </c>
      <c r="L530" s="51" t="s">
        <v>823</v>
      </c>
      <c r="M530" s="51" t="s">
        <v>553</v>
      </c>
      <c r="N530" s="51" t="s">
        <v>136</v>
      </c>
    </row>
    <row r="531">
      <c r="A531" s="51" t="s">
        <v>1719</v>
      </c>
      <c r="B531" s="51" t="s">
        <v>1720</v>
      </c>
      <c r="C531" s="51">
        <v>4.0</v>
      </c>
      <c r="D531" s="52">
        <v>8516.0</v>
      </c>
      <c r="E531" s="52">
        <v>9079.0</v>
      </c>
      <c r="F531" s="53">
        <v>56.0</v>
      </c>
      <c r="G531" s="53">
        <v>160.0</v>
      </c>
      <c r="H531" s="51" t="s">
        <v>1694</v>
      </c>
      <c r="I531" s="53">
        <v>26310.0</v>
      </c>
      <c r="J531" s="53">
        <v>12.65</v>
      </c>
      <c r="K531" s="51" t="s">
        <v>793</v>
      </c>
      <c r="L531" s="51" t="s">
        <v>823</v>
      </c>
      <c r="M531" s="51" t="s">
        <v>553</v>
      </c>
      <c r="N531" s="51" t="s">
        <v>544</v>
      </c>
    </row>
    <row r="532">
      <c r="A532" s="51" t="s">
        <v>1721</v>
      </c>
      <c r="B532" s="51" t="s">
        <v>1722</v>
      </c>
      <c r="C532" s="51">
        <v>4.0</v>
      </c>
      <c r="D532" s="52">
        <v>5817.0</v>
      </c>
      <c r="E532" s="52">
        <v>6557.0</v>
      </c>
      <c r="F532" s="53">
        <v>74.0</v>
      </c>
      <c r="G532" s="53">
        <v>115.0</v>
      </c>
      <c r="H532" s="51" t="s">
        <v>1694</v>
      </c>
      <c r="I532" s="53">
        <v>22652.0</v>
      </c>
      <c r="J532" s="53">
        <v>10.89</v>
      </c>
      <c r="K532" s="51" t="s">
        <v>793</v>
      </c>
      <c r="L532" s="51" t="s">
        <v>823</v>
      </c>
      <c r="M532" s="51" t="s">
        <v>553</v>
      </c>
      <c r="N532" s="51" t="s">
        <v>544</v>
      </c>
    </row>
    <row r="533">
      <c r="A533" s="51" t="s">
        <v>1723</v>
      </c>
      <c r="B533" s="51" t="s">
        <v>1724</v>
      </c>
      <c r="C533" s="51">
        <v>4.0</v>
      </c>
      <c r="D533" s="52">
        <v>5162.0</v>
      </c>
      <c r="E533" s="52">
        <v>5516.0</v>
      </c>
      <c r="F533" s="53">
        <v>35.0</v>
      </c>
      <c r="G533" s="53">
        <v>130.0</v>
      </c>
      <c r="H533" s="51" t="s">
        <v>1694</v>
      </c>
      <c r="I533" s="53">
        <v>29444.0</v>
      </c>
      <c r="J533" s="53">
        <v>14.16</v>
      </c>
      <c r="K533" s="51" t="s">
        <v>793</v>
      </c>
      <c r="L533" s="51" t="s">
        <v>823</v>
      </c>
      <c r="M533" s="51" t="s">
        <v>553</v>
      </c>
      <c r="N533" s="51" t="s">
        <v>544</v>
      </c>
    </row>
    <row r="534">
      <c r="A534" s="51" t="s">
        <v>1725</v>
      </c>
      <c r="B534" s="51" t="s">
        <v>1726</v>
      </c>
      <c r="C534" s="51">
        <v>4.0</v>
      </c>
      <c r="D534" s="53">
        <v>723.0</v>
      </c>
      <c r="E534" s="53">
        <v>819.0</v>
      </c>
      <c r="F534" s="53">
        <v>10.0</v>
      </c>
      <c r="G534" s="53">
        <v>9.0</v>
      </c>
      <c r="H534" s="51" t="s">
        <v>1694</v>
      </c>
      <c r="I534" s="53">
        <v>22017.0</v>
      </c>
      <c r="J534" s="53">
        <v>10.59</v>
      </c>
      <c r="K534" s="51" t="s">
        <v>793</v>
      </c>
      <c r="L534" s="51" t="s">
        <v>823</v>
      </c>
      <c r="M534" s="51" t="s">
        <v>553</v>
      </c>
      <c r="N534" s="51" t="s">
        <v>544</v>
      </c>
    </row>
    <row r="535">
      <c r="A535" s="51" t="s">
        <v>1727</v>
      </c>
      <c r="B535" s="51" t="s">
        <v>1728</v>
      </c>
      <c r="C535" s="51">
        <v>4.0</v>
      </c>
      <c r="D535" s="53">
        <v>154.0</v>
      </c>
      <c r="E535" s="53">
        <v>127.0</v>
      </c>
      <c r="F535" s="53">
        <v>0.0</v>
      </c>
      <c r="G535" s="53">
        <v>8.0</v>
      </c>
      <c r="H535" s="51" t="s">
        <v>1694</v>
      </c>
      <c r="I535" s="53">
        <v>19438.0</v>
      </c>
      <c r="J535" s="53">
        <v>9.34</v>
      </c>
      <c r="K535" s="51" t="s">
        <v>793</v>
      </c>
      <c r="L535" s="51" t="s">
        <v>823</v>
      </c>
      <c r="M535" s="51" t="s">
        <v>553</v>
      </c>
      <c r="N535" s="51" t="s">
        <v>136</v>
      </c>
    </row>
    <row r="536">
      <c r="A536" s="51" t="s">
        <v>1729</v>
      </c>
      <c r="B536" s="51" t="s">
        <v>1730</v>
      </c>
      <c r="C536" s="51">
        <v>4.0</v>
      </c>
      <c r="D536" s="53">
        <v>454.0</v>
      </c>
      <c r="E536" s="53">
        <v>519.0</v>
      </c>
      <c r="F536" s="53">
        <v>6.0</v>
      </c>
      <c r="G536" s="53">
        <v>23.0</v>
      </c>
      <c r="H536" s="51" t="s">
        <v>1694</v>
      </c>
      <c r="I536" s="53">
        <v>19871.0</v>
      </c>
      <c r="J536" s="53">
        <v>9.55</v>
      </c>
      <c r="K536" s="51" t="s">
        <v>793</v>
      </c>
      <c r="L536" s="51" t="s">
        <v>823</v>
      </c>
      <c r="M536" s="51" t="s">
        <v>553</v>
      </c>
      <c r="N536" s="51" t="s">
        <v>136</v>
      </c>
    </row>
    <row r="537">
      <c r="A537" s="51" t="s">
        <v>1731</v>
      </c>
      <c r="B537" s="51" t="s">
        <v>1732</v>
      </c>
      <c r="C537" s="51">
        <v>4.0</v>
      </c>
      <c r="D537" s="52">
        <v>6664.0</v>
      </c>
      <c r="E537" s="52">
        <v>8984.0</v>
      </c>
      <c r="F537" s="53">
        <v>232.0</v>
      </c>
      <c r="G537" s="53">
        <v>48.0</v>
      </c>
      <c r="H537" s="51" t="s">
        <v>1694</v>
      </c>
      <c r="I537" s="53">
        <v>24476.0</v>
      </c>
      <c r="J537" s="53">
        <v>11.77</v>
      </c>
      <c r="K537" s="51" t="s">
        <v>793</v>
      </c>
      <c r="L537" s="51" t="s">
        <v>823</v>
      </c>
      <c r="M537" s="51" t="s">
        <v>553</v>
      </c>
      <c r="N537" s="51" t="s">
        <v>544</v>
      </c>
    </row>
    <row r="538">
      <c r="A538" s="51" t="s">
        <v>1733</v>
      </c>
      <c r="B538" s="51" t="s">
        <v>1734</v>
      </c>
      <c r="C538" s="51">
        <v>4.0</v>
      </c>
      <c r="D538" s="52">
        <v>11253.0</v>
      </c>
      <c r="E538" s="52">
        <v>11510.0</v>
      </c>
      <c r="F538" s="53">
        <v>26.0</v>
      </c>
      <c r="G538" s="53">
        <v>486.0</v>
      </c>
      <c r="H538" s="51" t="s">
        <v>1694</v>
      </c>
      <c r="I538" s="53">
        <v>20016.0</v>
      </c>
      <c r="J538" s="53">
        <v>9.63</v>
      </c>
      <c r="K538" s="51" t="s">
        <v>793</v>
      </c>
      <c r="L538" s="51" t="s">
        <v>823</v>
      </c>
      <c r="M538" s="51" t="s">
        <v>553</v>
      </c>
      <c r="N538" s="51" t="s">
        <v>136</v>
      </c>
    </row>
    <row r="539">
      <c r="A539" s="51" t="s">
        <v>1736</v>
      </c>
      <c r="B539" s="51" t="s">
        <v>1737</v>
      </c>
      <c r="C539" s="51">
        <v>4.0</v>
      </c>
      <c r="D539" s="52">
        <v>1143.0</v>
      </c>
      <c r="E539" s="52">
        <v>1245.0</v>
      </c>
      <c r="F539" s="53">
        <v>10.0</v>
      </c>
      <c r="G539" s="53">
        <v>29.0</v>
      </c>
      <c r="H539" s="51" t="s">
        <v>1694</v>
      </c>
      <c r="I539" s="53">
        <v>24571.0</v>
      </c>
      <c r="J539" s="53">
        <v>11.81</v>
      </c>
      <c r="K539" s="51" t="s">
        <v>793</v>
      </c>
      <c r="L539" s="51" t="s">
        <v>823</v>
      </c>
      <c r="M539" s="51" t="s">
        <v>553</v>
      </c>
      <c r="N539" s="51" t="s">
        <v>544</v>
      </c>
    </row>
    <row r="540">
      <c r="A540" s="51" t="s">
        <v>1738</v>
      </c>
      <c r="B540" s="51" t="s">
        <v>1739</v>
      </c>
      <c r="C540" s="51">
        <v>4.0</v>
      </c>
      <c r="D540" s="53">
        <v>650.0</v>
      </c>
      <c r="E540" s="53">
        <v>665.0</v>
      </c>
      <c r="F540" s="53">
        <v>2.0</v>
      </c>
      <c r="G540" s="53">
        <v>16.0</v>
      </c>
      <c r="H540" s="51" t="s">
        <v>1694</v>
      </c>
      <c r="I540" s="53">
        <v>35356.0</v>
      </c>
      <c r="J540" s="53">
        <v>17.0</v>
      </c>
      <c r="K540" s="51" t="s">
        <v>793</v>
      </c>
      <c r="L540" s="51" t="s">
        <v>836</v>
      </c>
      <c r="M540" s="51" t="s">
        <v>561</v>
      </c>
      <c r="N540" s="51" t="s">
        <v>544</v>
      </c>
    </row>
    <row r="541">
      <c r="A541" s="51" t="s">
        <v>1740</v>
      </c>
      <c r="B541" s="51" t="s">
        <v>1741</v>
      </c>
      <c r="C541" s="51">
        <v>4.0</v>
      </c>
      <c r="D541" s="52">
        <v>17381.0</v>
      </c>
      <c r="E541" s="52">
        <v>18403.0</v>
      </c>
      <c r="F541" s="53">
        <v>102.0</v>
      </c>
      <c r="G541" s="53">
        <v>594.0</v>
      </c>
      <c r="H541" s="51" t="s">
        <v>1694</v>
      </c>
      <c r="I541" s="53">
        <v>22425.0</v>
      </c>
      <c r="J541" s="53">
        <v>10.78</v>
      </c>
      <c r="K541" s="51" t="s">
        <v>793</v>
      </c>
      <c r="L541" s="51" t="s">
        <v>823</v>
      </c>
      <c r="M541" s="51" t="s">
        <v>553</v>
      </c>
      <c r="N541" s="51" t="s">
        <v>544</v>
      </c>
    </row>
    <row r="542">
      <c r="A542" s="51" t="s">
        <v>1742</v>
      </c>
      <c r="B542" s="51" t="s">
        <v>1743</v>
      </c>
      <c r="C542" s="51">
        <v>4.0</v>
      </c>
      <c r="D542" s="53">
        <v>814.0</v>
      </c>
      <c r="E542" s="53">
        <v>877.0</v>
      </c>
      <c r="F542" s="53">
        <v>6.0</v>
      </c>
      <c r="G542" s="53">
        <v>17.0</v>
      </c>
      <c r="H542" s="51" t="s">
        <v>1694</v>
      </c>
      <c r="I542" s="53">
        <v>34731.0</v>
      </c>
      <c r="J542" s="53">
        <v>16.7</v>
      </c>
      <c r="K542" s="51" t="s">
        <v>793</v>
      </c>
      <c r="L542" s="51" t="s">
        <v>823</v>
      </c>
      <c r="M542" s="51" t="s">
        <v>553</v>
      </c>
      <c r="N542" s="51" t="s">
        <v>544</v>
      </c>
    </row>
    <row r="543">
      <c r="A543" s="51" t="s">
        <v>1744</v>
      </c>
      <c r="B543" s="51" t="s">
        <v>1745</v>
      </c>
      <c r="C543" s="51">
        <v>4.0</v>
      </c>
      <c r="D543" s="52">
        <v>4841.0</v>
      </c>
      <c r="E543" s="52">
        <v>4779.0</v>
      </c>
      <c r="F543" s="53">
        <v>0.0</v>
      </c>
      <c r="G543" s="53">
        <v>146.0</v>
      </c>
      <c r="H543" s="51" t="s">
        <v>1694</v>
      </c>
      <c r="I543" s="53">
        <v>24322.0</v>
      </c>
      <c r="J543" s="53">
        <v>11.7</v>
      </c>
      <c r="K543" s="51" t="s">
        <v>793</v>
      </c>
      <c r="L543" s="51" t="s">
        <v>823</v>
      </c>
      <c r="M543" s="51" t="s">
        <v>553</v>
      </c>
      <c r="N543" s="51" t="s">
        <v>544</v>
      </c>
    </row>
    <row r="544">
      <c r="A544" s="51" t="s">
        <v>1746</v>
      </c>
      <c r="B544" s="56" t="s">
        <v>1747</v>
      </c>
      <c r="C544" s="51">
        <v>4.0</v>
      </c>
      <c r="D544" s="53">
        <v>71.0</v>
      </c>
      <c r="E544" s="53">
        <v>86.0</v>
      </c>
      <c r="F544" s="53">
        <v>2.0</v>
      </c>
      <c r="G544" s="53">
        <v>2.0</v>
      </c>
      <c r="H544" s="51" t="s">
        <v>1694</v>
      </c>
      <c r="I544" s="53">
        <v>0.0</v>
      </c>
      <c r="J544" s="53">
        <v>0.0</v>
      </c>
      <c r="K544" s="51" t="s">
        <v>793</v>
      </c>
      <c r="L544" s="51" t="s">
        <v>823</v>
      </c>
      <c r="M544" s="51" t="s">
        <v>553</v>
      </c>
      <c r="N544" s="51" t="s">
        <v>136</v>
      </c>
    </row>
    <row r="545">
      <c r="A545" s="51" t="s">
        <v>1748</v>
      </c>
      <c r="B545" s="51" t="s">
        <v>1749</v>
      </c>
      <c r="C545" s="51">
        <v>4.0</v>
      </c>
      <c r="D545" s="53">
        <v>971.0</v>
      </c>
      <c r="E545" s="52">
        <v>1068.0</v>
      </c>
      <c r="F545" s="53">
        <v>10.0</v>
      </c>
      <c r="G545" s="53">
        <v>30.0</v>
      </c>
      <c r="H545" s="51" t="s">
        <v>1694</v>
      </c>
      <c r="I545" s="53">
        <v>22121.0</v>
      </c>
      <c r="J545" s="53">
        <v>10.64</v>
      </c>
      <c r="K545" s="51" t="s">
        <v>793</v>
      </c>
      <c r="L545" s="51" t="s">
        <v>823</v>
      </c>
      <c r="M545" s="51" t="s">
        <v>553</v>
      </c>
      <c r="N545" s="51" t="s">
        <v>544</v>
      </c>
    </row>
    <row r="546">
      <c r="A546" s="51" t="s">
        <v>1750</v>
      </c>
      <c r="B546" s="51" t="s">
        <v>1751</v>
      </c>
      <c r="C546" s="51">
        <v>4.0</v>
      </c>
      <c r="D546" s="53">
        <v>94.0</v>
      </c>
      <c r="E546" s="53">
        <v>109.0</v>
      </c>
      <c r="F546" s="53">
        <v>2.0</v>
      </c>
      <c r="G546" s="53">
        <v>3.0</v>
      </c>
      <c r="H546" s="51" t="s">
        <v>1694</v>
      </c>
      <c r="I546" s="53">
        <v>32372.0</v>
      </c>
      <c r="J546" s="53">
        <v>15.56</v>
      </c>
      <c r="K546" s="51" t="s">
        <v>793</v>
      </c>
      <c r="L546" s="51" t="s">
        <v>823</v>
      </c>
      <c r="M546" s="51" t="s">
        <v>553</v>
      </c>
      <c r="N546" s="51" t="s">
        <v>544</v>
      </c>
    </row>
    <row r="547">
      <c r="A547" s="51" t="s">
        <v>1752</v>
      </c>
      <c r="B547" s="51" t="s">
        <v>1753</v>
      </c>
      <c r="C547" s="51">
        <v>4.0</v>
      </c>
      <c r="D547" s="53">
        <v>147.0</v>
      </c>
      <c r="E547" s="53">
        <v>156.0</v>
      </c>
      <c r="F547" s="53">
        <v>1.0</v>
      </c>
      <c r="G547" s="53">
        <v>3.0</v>
      </c>
      <c r="H547" s="51" t="s">
        <v>1694</v>
      </c>
      <c r="I547" s="53">
        <v>49342.0</v>
      </c>
      <c r="J547" s="53">
        <v>23.72</v>
      </c>
      <c r="K547" s="51" t="s">
        <v>793</v>
      </c>
      <c r="L547" s="51" t="s">
        <v>823</v>
      </c>
      <c r="M547" s="51" t="s">
        <v>553</v>
      </c>
      <c r="N547" s="51" t="s">
        <v>544</v>
      </c>
    </row>
    <row r="548">
      <c r="A548" s="51" t="s">
        <v>1754</v>
      </c>
      <c r="B548" s="51" t="s">
        <v>1755</v>
      </c>
      <c r="C548" s="51">
        <v>4.0</v>
      </c>
      <c r="D548" s="53">
        <v>96.0</v>
      </c>
      <c r="E548" s="53">
        <v>106.0</v>
      </c>
      <c r="F548" s="53">
        <v>1.0</v>
      </c>
      <c r="G548" s="53">
        <v>1.0</v>
      </c>
      <c r="H548" s="51" t="s">
        <v>1694</v>
      </c>
      <c r="I548" s="53">
        <v>47419.0</v>
      </c>
      <c r="J548" s="53">
        <v>22.8</v>
      </c>
      <c r="K548" s="51" t="s">
        <v>793</v>
      </c>
      <c r="L548" s="51" t="s">
        <v>836</v>
      </c>
      <c r="M548" s="51" t="s">
        <v>561</v>
      </c>
      <c r="N548" s="51" t="s">
        <v>544</v>
      </c>
    </row>
    <row r="549">
      <c r="A549" s="51" t="s">
        <v>1756</v>
      </c>
      <c r="B549" s="51" t="s">
        <v>1757</v>
      </c>
      <c r="C549" s="51">
        <v>4.0</v>
      </c>
      <c r="D549" s="52">
        <v>2249.0</v>
      </c>
      <c r="E549" s="52">
        <v>2629.0</v>
      </c>
      <c r="F549" s="53">
        <v>38.0</v>
      </c>
      <c r="G549" s="53">
        <v>48.0</v>
      </c>
      <c r="H549" s="51" t="s">
        <v>1694</v>
      </c>
      <c r="I549" s="53">
        <v>42461.0</v>
      </c>
      <c r="J549" s="53">
        <v>20.41</v>
      </c>
      <c r="K549" s="51" t="s">
        <v>793</v>
      </c>
      <c r="L549" s="51" t="s">
        <v>823</v>
      </c>
      <c r="M549" s="51" t="s">
        <v>553</v>
      </c>
      <c r="N549" s="51" t="s">
        <v>544</v>
      </c>
    </row>
    <row r="550">
      <c r="A550" s="51" t="s">
        <v>1758</v>
      </c>
      <c r="B550" s="56" t="s">
        <v>1759</v>
      </c>
      <c r="C550" s="51">
        <v>4.0</v>
      </c>
      <c r="D550" s="53">
        <v>137.0</v>
      </c>
      <c r="E550" s="53">
        <v>158.0</v>
      </c>
      <c r="F550" s="53">
        <v>2.0</v>
      </c>
      <c r="G550" s="53">
        <v>1.0</v>
      </c>
      <c r="H550" s="51" t="s">
        <v>1694</v>
      </c>
      <c r="I550" s="53">
        <v>48431.0</v>
      </c>
      <c r="J550" s="53">
        <v>23.28</v>
      </c>
      <c r="K550" s="51" t="s">
        <v>793</v>
      </c>
      <c r="L550" s="51" t="s">
        <v>836</v>
      </c>
      <c r="M550" s="51" t="s">
        <v>561</v>
      </c>
      <c r="N550" s="51" t="s">
        <v>544</v>
      </c>
    </row>
    <row r="551">
      <c r="A551" s="51" t="s">
        <v>1761</v>
      </c>
      <c r="B551" s="51" t="s">
        <v>1762</v>
      </c>
      <c r="C551" s="51">
        <v>4.0</v>
      </c>
      <c r="D551" s="53">
        <v>69.0</v>
      </c>
      <c r="E551" s="53">
        <v>77.0</v>
      </c>
      <c r="F551" s="53">
        <v>1.0</v>
      </c>
      <c r="G551" s="53">
        <v>1.0</v>
      </c>
      <c r="H551" s="51" t="s">
        <v>1694</v>
      </c>
      <c r="I551" s="53">
        <v>51760.0</v>
      </c>
      <c r="J551" s="53">
        <v>24.88</v>
      </c>
      <c r="K551" s="51" t="s">
        <v>793</v>
      </c>
      <c r="L551" s="51" t="s">
        <v>836</v>
      </c>
      <c r="M551" s="51" t="s">
        <v>561</v>
      </c>
      <c r="N551" s="51" t="s">
        <v>544</v>
      </c>
    </row>
    <row r="552">
      <c r="A552" s="51" t="s">
        <v>1763</v>
      </c>
      <c r="B552" s="51" t="s">
        <v>1764</v>
      </c>
      <c r="C552" s="51">
        <v>4.0</v>
      </c>
      <c r="D552" s="53">
        <v>796.0</v>
      </c>
      <c r="E552" s="53">
        <v>930.0</v>
      </c>
      <c r="F552" s="53">
        <v>13.0</v>
      </c>
      <c r="G552" s="53">
        <v>12.0</v>
      </c>
      <c r="H552" s="51" t="s">
        <v>1694</v>
      </c>
      <c r="I552" s="53">
        <v>37735.0</v>
      </c>
      <c r="J552" s="53">
        <v>18.14</v>
      </c>
      <c r="K552" s="51" t="s">
        <v>793</v>
      </c>
      <c r="L552" s="51" t="s">
        <v>836</v>
      </c>
      <c r="M552" s="51" t="s">
        <v>561</v>
      </c>
      <c r="N552" s="51" t="s">
        <v>544</v>
      </c>
    </row>
    <row r="553">
      <c r="A553" s="51" t="s">
        <v>1765</v>
      </c>
      <c r="B553" s="51" t="s">
        <v>1766</v>
      </c>
      <c r="C553" s="51">
        <v>4.0</v>
      </c>
      <c r="D553" s="53">
        <v>94.0</v>
      </c>
      <c r="E553" s="53">
        <v>147.0</v>
      </c>
      <c r="F553" s="53">
        <v>5.0</v>
      </c>
      <c r="G553" s="53">
        <v>1.0</v>
      </c>
      <c r="H553" s="51" t="s">
        <v>1694</v>
      </c>
      <c r="I553" s="53">
        <v>61526.0</v>
      </c>
      <c r="J553" s="53">
        <v>29.58</v>
      </c>
      <c r="K553" s="51" t="s">
        <v>793</v>
      </c>
      <c r="L553" s="51" t="s">
        <v>823</v>
      </c>
      <c r="M553" s="51" t="s">
        <v>553</v>
      </c>
      <c r="N553" s="51" t="s">
        <v>544</v>
      </c>
    </row>
    <row r="554">
      <c r="A554" s="51" t="s">
        <v>1768</v>
      </c>
      <c r="B554" s="51" t="s">
        <v>1769</v>
      </c>
      <c r="C554" s="51">
        <v>4.0</v>
      </c>
      <c r="D554" s="53">
        <v>359.0</v>
      </c>
      <c r="E554" s="53">
        <v>339.0</v>
      </c>
      <c r="F554" s="53">
        <v>0.0</v>
      </c>
      <c r="G554" s="53">
        <v>8.0</v>
      </c>
      <c r="H554" s="51" t="s">
        <v>1694</v>
      </c>
      <c r="I554" s="53">
        <v>46549.0</v>
      </c>
      <c r="J554" s="53">
        <v>22.37</v>
      </c>
      <c r="K554" s="51" t="s">
        <v>793</v>
      </c>
      <c r="L554" s="51" t="s">
        <v>836</v>
      </c>
      <c r="M554" s="51" t="s">
        <v>561</v>
      </c>
      <c r="N554" s="51" t="s">
        <v>544</v>
      </c>
    </row>
    <row r="555">
      <c r="A555" s="51" t="s">
        <v>1771</v>
      </c>
      <c r="B555" s="51" t="s">
        <v>1772</v>
      </c>
      <c r="C555" s="51">
        <v>4.0</v>
      </c>
      <c r="D555" s="53">
        <v>81.0</v>
      </c>
      <c r="E555" s="53">
        <v>95.0</v>
      </c>
      <c r="F555" s="53">
        <v>1.0</v>
      </c>
      <c r="G555" s="53">
        <v>1.0</v>
      </c>
      <c r="H555" s="51" t="s">
        <v>1694</v>
      </c>
      <c r="I555" s="53">
        <v>35236.0</v>
      </c>
      <c r="J555" s="53">
        <v>16.94</v>
      </c>
      <c r="K555" s="51" t="s">
        <v>793</v>
      </c>
      <c r="L555" s="51" t="s">
        <v>823</v>
      </c>
      <c r="M555" s="51" t="s">
        <v>553</v>
      </c>
      <c r="N555" s="51" t="s">
        <v>544</v>
      </c>
    </row>
    <row r="556">
      <c r="A556" s="51" t="s">
        <v>1774</v>
      </c>
      <c r="B556" s="51" t="s">
        <v>1775</v>
      </c>
      <c r="C556" s="51">
        <v>4.0</v>
      </c>
      <c r="D556" s="53">
        <v>506.0</v>
      </c>
      <c r="E556" s="53">
        <v>507.0</v>
      </c>
      <c r="F556" s="53">
        <v>0.0</v>
      </c>
      <c r="G556" s="53">
        <v>12.0</v>
      </c>
      <c r="H556" s="51" t="s">
        <v>1694</v>
      </c>
      <c r="I556" s="53">
        <v>23704.0</v>
      </c>
      <c r="J556" s="53">
        <v>11.39</v>
      </c>
      <c r="K556" s="51" t="s">
        <v>793</v>
      </c>
      <c r="L556" s="51" t="s">
        <v>857</v>
      </c>
      <c r="M556" s="51" t="s">
        <v>561</v>
      </c>
      <c r="N556" s="51" t="s">
        <v>544</v>
      </c>
    </row>
    <row r="557">
      <c r="A557" s="51" t="s">
        <v>1776</v>
      </c>
      <c r="B557" s="51" t="s">
        <v>1777</v>
      </c>
      <c r="C557" s="51">
        <v>4.0</v>
      </c>
      <c r="D557" s="53">
        <v>147.0</v>
      </c>
      <c r="E557" s="53">
        <v>156.0</v>
      </c>
      <c r="F557" s="53">
        <v>1.0</v>
      </c>
      <c r="G557" s="53">
        <v>4.0</v>
      </c>
      <c r="H557" s="51" t="s">
        <v>1694</v>
      </c>
      <c r="I557" s="53">
        <v>42681.0</v>
      </c>
      <c r="J557" s="53">
        <v>20.52</v>
      </c>
      <c r="K557" s="51" t="s">
        <v>793</v>
      </c>
      <c r="L557" s="51" t="s">
        <v>857</v>
      </c>
      <c r="M557" s="51" t="s">
        <v>561</v>
      </c>
      <c r="N557" s="51" t="s">
        <v>544</v>
      </c>
    </row>
    <row r="558">
      <c r="A558" s="51" t="s">
        <v>1778</v>
      </c>
      <c r="B558" s="51" t="s">
        <v>1779</v>
      </c>
      <c r="C558" s="51">
        <v>4.0</v>
      </c>
      <c r="D558" s="53">
        <v>55.0</v>
      </c>
      <c r="E558" s="53">
        <v>50.0</v>
      </c>
      <c r="F558" s="53">
        <v>0.0</v>
      </c>
      <c r="G558" s="53">
        <v>1.0</v>
      </c>
      <c r="H558" s="51" t="s">
        <v>1694</v>
      </c>
      <c r="I558" s="53">
        <v>24873.0</v>
      </c>
      <c r="J558" s="53">
        <v>11.96</v>
      </c>
      <c r="K558" s="51" t="s">
        <v>793</v>
      </c>
      <c r="L558" s="51" t="s">
        <v>823</v>
      </c>
      <c r="M558" s="51" t="s">
        <v>553</v>
      </c>
      <c r="N558" s="51" t="s">
        <v>544</v>
      </c>
    </row>
    <row r="559">
      <c r="A559" s="51" t="s">
        <v>1780</v>
      </c>
      <c r="B559" s="51" t="s">
        <v>1781</v>
      </c>
      <c r="C559" s="51">
        <v>4.0</v>
      </c>
      <c r="D559" s="53">
        <v>584.0</v>
      </c>
      <c r="E559" s="53">
        <v>634.0</v>
      </c>
      <c r="F559" s="53">
        <v>5.0</v>
      </c>
      <c r="G559" s="53">
        <v>17.0</v>
      </c>
      <c r="H559" s="51" t="s">
        <v>1694</v>
      </c>
      <c r="I559" s="53">
        <v>25086.0</v>
      </c>
      <c r="J559" s="53">
        <v>12.07</v>
      </c>
      <c r="K559" s="51" t="s">
        <v>793</v>
      </c>
      <c r="L559" s="51" t="s">
        <v>823</v>
      </c>
      <c r="M559" s="51" t="s">
        <v>553</v>
      </c>
      <c r="N559" s="51" t="s">
        <v>544</v>
      </c>
    </row>
    <row r="560">
      <c r="A560" s="51" t="s">
        <v>1783</v>
      </c>
      <c r="B560" s="51" t="s">
        <v>1784</v>
      </c>
      <c r="C560" s="51">
        <v>4.0</v>
      </c>
      <c r="D560" s="53">
        <v>256.0</v>
      </c>
      <c r="E560" s="53">
        <v>275.0</v>
      </c>
      <c r="F560" s="53">
        <v>2.0</v>
      </c>
      <c r="G560" s="53">
        <v>3.0</v>
      </c>
      <c r="H560" s="51" t="s">
        <v>1694</v>
      </c>
      <c r="I560" s="53">
        <v>23358.0</v>
      </c>
      <c r="J560" s="53">
        <v>11.23</v>
      </c>
      <c r="K560" s="51" t="s">
        <v>793</v>
      </c>
      <c r="L560" s="51" t="s">
        <v>823</v>
      </c>
      <c r="M560" s="51" t="s">
        <v>553</v>
      </c>
      <c r="N560" s="51" t="s">
        <v>544</v>
      </c>
    </row>
    <row r="561">
      <c r="A561" s="51" t="s">
        <v>1785</v>
      </c>
      <c r="B561" s="51" t="s">
        <v>1786</v>
      </c>
      <c r="C561" s="51">
        <v>4.0</v>
      </c>
      <c r="D561" s="53">
        <v>182.0</v>
      </c>
      <c r="E561" s="53">
        <v>189.0</v>
      </c>
      <c r="F561" s="53">
        <v>1.0</v>
      </c>
      <c r="G561" s="53">
        <v>1.0</v>
      </c>
      <c r="H561" s="51" t="s">
        <v>1694</v>
      </c>
      <c r="I561" s="53">
        <v>29009.0</v>
      </c>
      <c r="J561" s="53">
        <v>13.95</v>
      </c>
      <c r="K561" s="51" t="s">
        <v>793</v>
      </c>
      <c r="L561" s="51" t="s">
        <v>823</v>
      </c>
      <c r="M561" s="51" t="s">
        <v>553</v>
      </c>
      <c r="N561" s="51" t="s">
        <v>544</v>
      </c>
    </row>
    <row r="562">
      <c r="A562" s="51" t="s">
        <v>1787</v>
      </c>
      <c r="B562" s="51" t="s">
        <v>1788</v>
      </c>
      <c r="C562" s="51">
        <v>4.0</v>
      </c>
      <c r="D562" s="53">
        <v>106.0</v>
      </c>
      <c r="E562" s="53">
        <v>94.0</v>
      </c>
      <c r="F562" s="53">
        <v>0.0</v>
      </c>
      <c r="G562" s="53">
        <v>1.0</v>
      </c>
      <c r="H562" s="51" t="s">
        <v>1694</v>
      </c>
      <c r="I562" s="53">
        <v>29325.0</v>
      </c>
      <c r="J562" s="53">
        <v>14.1</v>
      </c>
      <c r="K562" s="51" t="s">
        <v>793</v>
      </c>
      <c r="L562" s="51" t="s">
        <v>836</v>
      </c>
      <c r="M562" s="51" t="s">
        <v>561</v>
      </c>
      <c r="N562" s="51" t="s">
        <v>544</v>
      </c>
    </row>
    <row r="563">
      <c r="A563" s="51" t="s">
        <v>1789</v>
      </c>
      <c r="B563" s="51" t="s">
        <v>1790</v>
      </c>
      <c r="C563" s="51">
        <v>4.0</v>
      </c>
      <c r="D563" s="53">
        <v>262.0</v>
      </c>
      <c r="E563" s="53">
        <v>270.0</v>
      </c>
      <c r="F563" s="53">
        <v>1.0</v>
      </c>
      <c r="G563" s="53">
        <v>7.0</v>
      </c>
      <c r="H563" s="51" t="s">
        <v>1694</v>
      </c>
      <c r="I563" s="53">
        <v>33726.0</v>
      </c>
      <c r="J563" s="53">
        <v>16.21</v>
      </c>
      <c r="K563" s="51" t="s">
        <v>793</v>
      </c>
      <c r="L563" s="51" t="s">
        <v>836</v>
      </c>
      <c r="M563" s="51" t="s">
        <v>561</v>
      </c>
      <c r="N563" s="51" t="s">
        <v>544</v>
      </c>
    </row>
    <row r="564">
      <c r="A564" s="51" t="s">
        <v>1791</v>
      </c>
      <c r="B564" s="51" t="s">
        <v>1792</v>
      </c>
      <c r="C564" s="51">
        <v>4.0</v>
      </c>
      <c r="D564" s="52">
        <v>1200.0</v>
      </c>
      <c r="E564" s="52">
        <v>1425.0</v>
      </c>
      <c r="F564" s="53">
        <v>22.0</v>
      </c>
      <c r="G564" s="53">
        <v>21.0</v>
      </c>
      <c r="H564" s="51" t="s">
        <v>1694</v>
      </c>
      <c r="I564" s="53">
        <v>24812.0</v>
      </c>
      <c r="J564" s="53">
        <v>11.93</v>
      </c>
      <c r="K564" s="51" t="s">
        <v>793</v>
      </c>
      <c r="L564" s="51" t="s">
        <v>823</v>
      </c>
      <c r="M564" s="51" t="s">
        <v>553</v>
      </c>
      <c r="N564" s="51" t="s">
        <v>544</v>
      </c>
    </row>
    <row r="565">
      <c r="A565" s="51" t="s">
        <v>1794</v>
      </c>
      <c r="B565" s="51" t="s">
        <v>1795</v>
      </c>
      <c r="C565" s="51">
        <v>4.0</v>
      </c>
      <c r="D565" s="52">
        <v>1246.0</v>
      </c>
      <c r="E565" s="52">
        <v>1566.0</v>
      </c>
      <c r="F565" s="53">
        <v>32.0</v>
      </c>
      <c r="G565" s="53">
        <v>15.0</v>
      </c>
      <c r="H565" s="51" t="s">
        <v>1694</v>
      </c>
      <c r="I565" s="53">
        <v>25243.0</v>
      </c>
      <c r="J565" s="53">
        <v>12.13</v>
      </c>
      <c r="K565" s="51" t="s">
        <v>793</v>
      </c>
      <c r="L565" s="51" t="s">
        <v>823</v>
      </c>
      <c r="M565" s="51" t="s">
        <v>553</v>
      </c>
      <c r="N565" s="51" t="s">
        <v>544</v>
      </c>
    </row>
    <row r="566">
      <c r="A566" s="51" t="s">
        <v>1796</v>
      </c>
      <c r="B566" s="51" t="s">
        <v>1797</v>
      </c>
      <c r="C566" s="51">
        <v>4.0</v>
      </c>
      <c r="D566" s="53">
        <v>740.0</v>
      </c>
      <c r="E566" s="53">
        <v>739.0</v>
      </c>
      <c r="F566" s="53">
        <v>0.0</v>
      </c>
      <c r="G566" s="53">
        <v>36.0</v>
      </c>
      <c r="H566" s="51" t="s">
        <v>1694</v>
      </c>
      <c r="I566" s="53">
        <v>20701.0</v>
      </c>
      <c r="J566" s="53">
        <v>9.95</v>
      </c>
      <c r="K566" s="51" t="s">
        <v>793</v>
      </c>
      <c r="L566" s="51" t="s">
        <v>823</v>
      </c>
      <c r="M566" s="51" t="s">
        <v>553</v>
      </c>
      <c r="N566" s="51" t="s">
        <v>136</v>
      </c>
    </row>
    <row r="567">
      <c r="A567" s="51" t="s">
        <v>1798</v>
      </c>
      <c r="B567" s="51" t="s">
        <v>1799</v>
      </c>
      <c r="C567" s="51">
        <v>4.0</v>
      </c>
      <c r="D567" s="53">
        <v>228.0</v>
      </c>
      <c r="E567" s="53">
        <v>263.0</v>
      </c>
      <c r="F567" s="53">
        <v>4.0</v>
      </c>
      <c r="G567" s="53">
        <v>6.0</v>
      </c>
      <c r="H567" s="51" t="s">
        <v>1694</v>
      </c>
      <c r="I567" s="53">
        <v>22113.0</v>
      </c>
      <c r="J567" s="53">
        <v>10.63</v>
      </c>
      <c r="K567" s="51" t="s">
        <v>793</v>
      </c>
      <c r="L567" s="51" t="s">
        <v>823</v>
      </c>
      <c r="M567" s="51" t="s">
        <v>553</v>
      </c>
      <c r="N567" s="51" t="s">
        <v>544</v>
      </c>
    </row>
    <row r="568">
      <c r="A568" s="51" t="s">
        <v>1800</v>
      </c>
      <c r="B568" s="51" t="s">
        <v>1802</v>
      </c>
      <c r="C568" s="51">
        <v>4.0</v>
      </c>
      <c r="D568" s="52">
        <v>1037.0</v>
      </c>
      <c r="E568" s="52">
        <v>1056.0</v>
      </c>
      <c r="F568" s="53">
        <v>2.0</v>
      </c>
      <c r="G568" s="53">
        <v>24.0</v>
      </c>
      <c r="H568" s="51" t="s">
        <v>1694</v>
      </c>
      <c r="I568" s="53">
        <v>33373.0</v>
      </c>
      <c r="J568" s="53">
        <v>16.05</v>
      </c>
      <c r="K568" s="51" t="s">
        <v>793</v>
      </c>
      <c r="L568" s="51" t="s">
        <v>823</v>
      </c>
      <c r="M568" s="51" t="s">
        <v>553</v>
      </c>
      <c r="N568" s="51" t="s">
        <v>544</v>
      </c>
    </row>
    <row r="569">
      <c r="A569" s="51" t="s">
        <v>1803</v>
      </c>
      <c r="B569" s="51" t="s">
        <v>1804</v>
      </c>
      <c r="C569" s="51">
        <v>4.0</v>
      </c>
      <c r="D569" s="53">
        <v>907.0</v>
      </c>
      <c r="E569" s="53">
        <v>973.0</v>
      </c>
      <c r="F569" s="53">
        <v>7.0</v>
      </c>
      <c r="G569" s="53">
        <v>25.0</v>
      </c>
      <c r="H569" s="51" t="s">
        <v>1694</v>
      </c>
      <c r="I569" s="53">
        <v>23506.0</v>
      </c>
      <c r="J569" s="53">
        <v>11.3</v>
      </c>
      <c r="K569" s="51" t="s">
        <v>793</v>
      </c>
      <c r="L569" s="51" t="s">
        <v>823</v>
      </c>
      <c r="M569" s="51" t="s">
        <v>553</v>
      </c>
      <c r="N569" s="51" t="s">
        <v>544</v>
      </c>
    </row>
    <row r="570">
      <c r="A570" s="51" t="s">
        <v>1807</v>
      </c>
      <c r="B570" s="51" t="s">
        <v>1808</v>
      </c>
      <c r="C570" s="51">
        <v>4.0</v>
      </c>
      <c r="D570" s="52">
        <v>7775.0</v>
      </c>
      <c r="E570" s="52">
        <v>8697.0</v>
      </c>
      <c r="F570" s="53">
        <v>92.0</v>
      </c>
      <c r="G570" s="53">
        <v>241.0</v>
      </c>
      <c r="H570" s="51" t="s">
        <v>1694</v>
      </c>
      <c r="I570" s="53">
        <v>27550.0</v>
      </c>
      <c r="J570" s="53">
        <v>13.24</v>
      </c>
      <c r="K570" s="51" t="s">
        <v>793</v>
      </c>
      <c r="L570" s="51" t="s">
        <v>823</v>
      </c>
      <c r="M570" s="51" t="s">
        <v>553</v>
      </c>
      <c r="N570" s="51" t="s">
        <v>544</v>
      </c>
    </row>
    <row r="571">
      <c r="A571" s="51" t="s">
        <v>1809</v>
      </c>
      <c r="B571" s="51" t="s">
        <v>1810</v>
      </c>
      <c r="C571" s="51">
        <v>4.0</v>
      </c>
      <c r="D571" s="53">
        <v>197.0</v>
      </c>
      <c r="E571" s="53">
        <v>214.0</v>
      </c>
      <c r="F571" s="53">
        <v>2.0</v>
      </c>
      <c r="G571" s="53">
        <v>4.0</v>
      </c>
      <c r="H571" s="51" t="s">
        <v>1694</v>
      </c>
      <c r="I571" s="53">
        <v>23973.0</v>
      </c>
      <c r="J571" s="53">
        <v>11.52</v>
      </c>
      <c r="K571" s="51" t="s">
        <v>793</v>
      </c>
      <c r="L571" s="51" t="s">
        <v>823</v>
      </c>
      <c r="M571" s="51" t="s">
        <v>553</v>
      </c>
      <c r="N571" s="51" t="s">
        <v>544</v>
      </c>
    </row>
    <row r="572">
      <c r="A572" s="51" t="s">
        <v>1811</v>
      </c>
      <c r="B572" s="51" t="s">
        <v>1812</v>
      </c>
      <c r="C572" s="51">
        <v>4.0</v>
      </c>
      <c r="D572" s="52">
        <v>2700.0</v>
      </c>
      <c r="E572" s="52">
        <v>3169.0</v>
      </c>
      <c r="F572" s="53">
        <v>47.0</v>
      </c>
      <c r="G572" s="53">
        <v>71.0</v>
      </c>
      <c r="H572" s="51" t="s">
        <v>1694</v>
      </c>
      <c r="I572" s="53">
        <v>24532.0</v>
      </c>
      <c r="J572" s="53">
        <v>11.8</v>
      </c>
      <c r="K572" s="51" t="s">
        <v>793</v>
      </c>
      <c r="L572" s="51" t="s">
        <v>823</v>
      </c>
      <c r="M572" s="51" t="s">
        <v>553</v>
      </c>
      <c r="N572" s="51" t="s">
        <v>544</v>
      </c>
    </row>
    <row r="573">
      <c r="A573" s="51" t="s">
        <v>1813</v>
      </c>
      <c r="B573" s="51" t="s">
        <v>1814</v>
      </c>
      <c r="C573" s="51">
        <v>4.0</v>
      </c>
      <c r="D573" s="53">
        <v>102.0</v>
      </c>
      <c r="E573" s="53">
        <v>112.0</v>
      </c>
      <c r="F573" s="53">
        <v>1.0</v>
      </c>
      <c r="G573" s="53">
        <v>2.0</v>
      </c>
      <c r="H573" s="51" t="s">
        <v>1694</v>
      </c>
      <c r="I573" s="53">
        <v>39938.0</v>
      </c>
      <c r="J573" s="53">
        <v>19.21</v>
      </c>
      <c r="K573" s="51" t="s">
        <v>793</v>
      </c>
      <c r="L573" s="51" t="s">
        <v>823</v>
      </c>
      <c r="M573" s="51" t="s">
        <v>553</v>
      </c>
      <c r="N573" s="51" t="s">
        <v>544</v>
      </c>
    </row>
    <row r="574">
      <c r="A574" s="51" t="s">
        <v>1816</v>
      </c>
      <c r="B574" s="51" t="s">
        <v>1817</v>
      </c>
      <c r="C574" s="51">
        <v>4.0</v>
      </c>
      <c r="D574" s="53">
        <v>396.0</v>
      </c>
      <c r="E574" s="53">
        <v>528.0</v>
      </c>
      <c r="F574" s="53">
        <v>13.0</v>
      </c>
      <c r="G574" s="53">
        <v>11.0</v>
      </c>
      <c r="H574" s="51" t="s">
        <v>1694</v>
      </c>
      <c r="I574" s="53">
        <v>19014.0</v>
      </c>
      <c r="J574" s="53">
        <v>9.15</v>
      </c>
      <c r="K574" s="51" t="s">
        <v>793</v>
      </c>
      <c r="L574" s="51" t="s">
        <v>823</v>
      </c>
      <c r="M574" s="51" t="s">
        <v>553</v>
      </c>
      <c r="N574" s="51" t="s">
        <v>136</v>
      </c>
    </row>
    <row r="575">
      <c r="A575" s="54">
        <v>2605216.0</v>
      </c>
      <c r="B575" s="51" t="s">
        <v>1821</v>
      </c>
      <c r="C575" s="51">
        <v>4.0</v>
      </c>
      <c r="D575" s="53">
        <v>789.0</v>
      </c>
      <c r="E575" s="53">
        <v>860.0</v>
      </c>
      <c r="F575" s="53">
        <v>7.0</v>
      </c>
      <c r="G575" s="53">
        <v>21.0</v>
      </c>
      <c r="H575" s="51" t="s">
        <v>1822</v>
      </c>
      <c r="I575" s="55">
        <v>100000.0</v>
      </c>
      <c r="J575" s="53">
        <v>0.0</v>
      </c>
      <c r="K575" s="51" t="s">
        <v>876</v>
      </c>
      <c r="L575" s="51" t="s">
        <v>793</v>
      </c>
      <c r="M575" s="51" t="s">
        <v>568</v>
      </c>
      <c r="N575" s="51" t="s">
        <v>138</v>
      </c>
    </row>
    <row r="576">
      <c r="A576" s="54">
        <v>2605581.0</v>
      </c>
      <c r="B576" s="51" t="s">
        <v>1825</v>
      </c>
      <c r="C576" s="51">
        <v>4.0</v>
      </c>
      <c r="D576" s="53">
        <v>566.0</v>
      </c>
      <c r="E576" s="53">
        <v>614.0</v>
      </c>
      <c r="F576" s="53">
        <v>5.0</v>
      </c>
      <c r="G576" s="53">
        <v>15.0</v>
      </c>
      <c r="H576" s="51" t="s">
        <v>1822</v>
      </c>
      <c r="I576" s="55">
        <v>100000.0</v>
      </c>
      <c r="J576" s="53">
        <v>49.06</v>
      </c>
      <c r="K576" s="51" t="s">
        <v>876</v>
      </c>
      <c r="L576" s="51" t="s">
        <v>793</v>
      </c>
      <c r="M576" s="51" t="s">
        <v>568</v>
      </c>
      <c r="N576" s="51" t="s">
        <v>138</v>
      </c>
    </row>
    <row r="577">
      <c r="A577" s="51" t="s">
        <v>1827</v>
      </c>
      <c r="B577" s="51" t="s">
        <v>1828</v>
      </c>
      <c r="C577" s="51">
        <v>4.0</v>
      </c>
      <c r="D577" s="53">
        <v>73.0</v>
      </c>
      <c r="E577" s="53">
        <v>88.0</v>
      </c>
      <c r="F577" s="53">
        <v>2.0</v>
      </c>
      <c r="G577" s="53">
        <v>2.0</v>
      </c>
      <c r="H577" s="51" t="s">
        <v>1822</v>
      </c>
      <c r="I577" s="53">
        <v>86623.0</v>
      </c>
      <c r="J577" s="53">
        <v>41.64</v>
      </c>
      <c r="K577" s="51" t="s">
        <v>793</v>
      </c>
      <c r="L577" s="51" t="s">
        <v>793</v>
      </c>
      <c r="M577" s="51" t="s">
        <v>568</v>
      </c>
      <c r="N577" s="51" t="s">
        <v>138</v>
      </c>
    </row>
    <row r="578">
      <c r="A578" s="51" t="s">
        <v>1830</v>
      </c>
      <c r="B578" s="56" t="s">
        <v>1831</v>
      </c>
      <c r="C578" s="51">
        <v>4.0</v>
      </c>
      <c r="D578" s="53">
        <v>95.0</v>
      </c>
      <c r="E578" s="53">
        <v>105.0</v>
      </c>
      <c r="F578" s="53">
        <v>1.0</v>
      </c>
      <c r="G578" s="53">
        <v>2.0</v>
      </c>
      <c r="H578" s="51" t="s">
        <v>1822</v>
      </c>
      <c r="I578" s="53">
        <v>78641.0</v>
      </c>
      <c r="J578" s="53">
        <v>37.81</v>
      </c>
      <c r="K578" s="51" t="s">
        <v>793</v>
      </c>
      <c r="L578" s="51" t="s">
        <v>793</v>
      </c>
      <c r="M578" s="51" t="s">
        <v>568</v>
      </c>
      <c r="N578" s="51" t="s">
        <v>138</v>
      </c>
    </row>
    <row r="579">
      <c r="A579" s="51" t="s">
        <v>1833</v>
      </c>
      <c r="B579" s="51" t="s">
        <v>1834</v>
      </c>
      <c r="C579" s="51">
        <v>4.0</v>
      </c>
      <c r="D579" s="53">
        <v>156.0</v>
      </c>
      <c r="E579" s="53">
        <v>171.0</v>
      </c>
      <c r="F579" s="53">
        <v>2.0</v>
      </c>
      <c r="G579" s="53">
        <v>5.0</v>
      </c>
      <c r="H579" s="51" t="s">
        <v>1822</v>
      </c>
      <c r="I579" s="53">
        <v>89294.0</v>
      </c>
      <c r="J579" s="53">
        <v>42.93</v>
      </c>
      <c r="K579" s="51" t="s">
        <v>793</v>
      </c>
      <c r="L579" s="51" t="s">
        <v>793</v>
      </c>
      <c r="M579" s="51" t="s">
        <v>568</v>
      </c>
      <c r="N579" s="51" t="s">
        <v>138</v>
      </c>
    </row>
    <row r="580">
      <c r="A580" s="51" t="s">
        <v>1836</v>
      </c>
      <c r="B580" s="51" t="s">
        <v>1838</v>
      </c>
      <c r="C580" s="51">
        <v>4.0</v>
      </c>
      <c r="D580" s="53">
        <v>125.0</v>
      </c>
      <c r="E580" s="53">
        <v>141.0</v>
      </c>
      <c r="F580" s="53">
        <v>2.0</v>
      </c>
      <c r="G580" s="53">
        <v>6.0</v>
      </c>
      <c r="H580" s="51" t="s">
        <v>1822</v>
      </c>
      <c r="I580" s="53">
        <v>79298.0</v>
      </c>
      <c r="J580" s="53">
        <v>38.12</v>
      </c>
      <c r="K580" s="51" t="s">
        <v>793</v>
      </c>
      <c r="L580" s="51" t="s">
        <v>793</v>
      </c>
      <c r="M580" s="51" t="s">
        <v>568</v>
      </c>
      <c r="N580" s="51" t="s">
        <v>138</v>
      </c>
    </row>
    <row r="581">
      <c r="A581" s="51" t="s">
        <v>1840</v>
      </c>
      <c r="B581" s="51" t="s">
        <v>1841</v>
      </c>
      <c r="C581" s="51">
        <v>4.0</v>
      </c>
      <c r="D581" s="53">
        <v>981.0</v>
      </c>
      <c r="E581" s="52">
        <v>1079.0</v>
      </c>
      <c r="F581" s="53">
        <v>10.0</v>
      </c>
      <c r="G581" s="53">
        <v>21.0</v>
      </c>
      <c r="H581" s="51" t="s">
        <v>1822</v>
      </c>
      <c r="I581" s="53">
        <v>55341.0</v>
      </c>
      <c r="J581" s="53">
        <v>26.61</v>
      </c>
      <c r="K581" s="51" t="s">
        <v>793</v>
      </c>
      <c r="L581" s="51" t="s">
        <v>793</v>
      </c>
      <c r="M581" s="51" t="s">
        <v>568</v>
      </c>
      <c r="N581" s="51" t="s">
        <v>544</v>
      </c>
    </row>
    <row r="582">
      <c r="A582" s="51" t="s">
        <v>1844</v>
      </c>
      <c r="B582" s="51" t="s">
        <v>1845</v>
      </c>
      <c r="C582" s="51">
        <v>4.0</v>
      </c>
      <c r="D582" s="53">
        <v>177.0</v>
      </c>
      <c r="E582" s="53">
        <v>217.0</v>
      </c>
      <c r="F582" s="53">
        <v>4.0</v>
      </c>
      <c r="G582" s="53">
        <v>4.0</v>
      </c>
      <c r="H582" s="51" t="s">
        <v>1822</v>
      </c>
      <c r="I582" s="53">
        <v>52953.0</v>
      </c>
      <c r="J582" s="53">
        <v>25.46</v>
      </c>
      <c r="K582" s="51" t="s">
        <v>793</v>
      </c>
      <c r="L582" s="51" t="s">
        <v>976</v>
      </c>
      <c r="M582" s="51" t="s">
        <v>568</v>
      </c>
      <c r="N582" s="51" t="s">
        <v>544</v>
      </c>
    </row>
    <row r="583">
      <c r="A583" s="51" t="s">
        <v>1846</v>
      </c>
      <c r="B583" s="51" t="s">
        <v>1847</v>
      </c>
      <c r="C583" s="51">
        <v>4.0</v>
      </c>
      <c r="D583" s="53">
        <v>470.0</v>
      </c>
      <c r="E583" s="53">
        <v>624.0</v>
      </c>
      <c r="F583" s="53">
        <v>15.0</v>
      </c>
      <c r="G583" s="53">
        <v>10.0</v>
      </c>
      <c r="H583" s="51" t="s">
        <v>1822</v>
      </c>
      <c r="I583" s="53">
        <v>38809.0</v>
      </c>
      <c r="J583" s="53">
        <v>18.66</v>
      </c>
      <c r="K583" s="51" t="s">
        <v>793</v>
      </c>
      <c r="L583" s="51" t="s">
        <v>976</v>
      </c>
      <c r="M583" s="51" t="s">
        <v>568</v>
      </c>
      <c r="N583" s="51" t="s">
        <v>544</v>
      </c>
    </row>
    <row r="584">
      <c r="A584" s="51" t="s">
        <v>1848</v>
      </c>
      <c r="B584" s="51" t="s">
        <v>1849</v>
      </c>
      <c r="C584" s="51">
        <v>4.0</v>
      </c>
      <c r="D584" s="53">
        <v>915.0</v>
      </c>
      <c r="E584" s="52">
        <v>1085.0</v>
      </c>
      <c r="F584" s="53">
        <v>17.0</v>
      </c>
      <c r="G584" s="53">
        <v>20.0</v>
      </c>
      <c r="H584" s="51" t="s">
        <v>1822</v>
      </c>
      <c r="I584" s="53">
        <v>38415.0</v>
      </c>
      <c r="J584" s="53">
        <v>18.47</v>
      </c>
      <c r="K584" s="51" t="s">
        <v>793</v>
      </c>
      <c r="L584" s="51" t="s">
        <v>793</v>
      </c>
      <c r="M584" s="51" t="s">
        <v>568</v>
      </c>
      <c r="N584" s="51" t="s">
        <v>544</v>
      </c>
    </row>
    <row r="585">
      <c r="A585" s="51" t="s">
        <v>1855</v>
      </c>
      <c r="B585" s="51" t="s">
        <v>1856</v>
      </c>
      <c r="C585" s="51">
        <v>4.0</v>
      </c>
      <c r="D585" s="53">
        <v>141.0</v>
      </c>
      <c r="E585" s="53">
        <v>161.0</v>
      </c>
      <c r="F585" s="53">
        <v>2.0</v>
      </c>
      <c r="G585" s="53">
        <v>3.0</v>
      </c>
      <c r="H585" s="51" t="s">
        <v>1822</v>
      </c>
      <c r="I585" s="53">
        <v>46165.0</v>
      </c>
      <c r="J585" s="53">
        <v>22.2</v>
      </c>
      <c r="K585" s="51" t="s">
        <v>793</v>
      </c>
      <c r="L585" s="51" t="s">
        <v>793</v>
      </c>
      <c r="M585" s="51" t="s">
        <v>568</v>
      </c>
      <c r="N585" s="51" t="s">
        <v>544</v>
      </c>
    </row>
    <row r="586">
      <c r="A586" s="51" t="s">
        <v>1858</v>
      </c>
      <c r="B586" s="51" t="s">
        <v>1859</v>
      </c>
      <c r="C586" s="51">
        <v>4.0</v>
      </c>
      <c r="D586" s="53">
        <v>723.0</v>
      </c>
      <c r="E586" s="53">
        <v>813.0</v>
      </c>
      <c r="F586" s="53">
        <v>9.0</v>
      </c>
      <c r="G586" s="53">
        <v>15.0</v>
      </c>
      <c r="H586" s="51" t="s">
        <v>1822</v>
      </c>
      <c r="I586" s="53">
        <v>61522.0</v>
      </c>
      <c r="J586" s="53">
        <v>29.57</v>
      </c>
      <c r="K586" s="51" t="s">
        <v>793</v>
      </c>
      <c r="L586" s="51" t="s">
        <v>793</v>
      </c>
      <c r="M586" s="51" t="s">
        <v>568</v>
      </c>
      <c r="N586" s="51" t="s">
        <v>544</v>
      </c>
    </row>
    <row r="587">
      <c r="A587" s="51" t="s">
        <v>1860</v>
      </c>
      <c r="B587" s="51" t="s">
        <v>1861</v>
      </c>
      <c r="C587" s="51">
        <v>4.0</v>
      </c>
      <c r="D587" s="53">
        <v>224.0</v>
      </c>
      <c r="E587" s="53">
        <v>254.0</v>
      </c>
      <c r="F587" s="53">
        <v>3.0</v>
      </c>
      <c r="G587" s="53">
        <v>6.0</v>
      </c>
      <c r="H587" s="51" t="s">
        <v>1822</v>
      </c>
      <c r="I587" s="53">
        <v>38486.0</v>
      </c>
      <c r="J587" s="53">
        <v>18.5</v>
      </c>
      <c r="K587" s="51" t="s">
        <v>793</v>
      </c>
      <c r="L587" s="51" t="s">
        <v>793</v>
      </c>
      <c r="M587" s="51" t="s">
        <v>568</v>
      </c>
      <c r="N587" s="51" t="s">
        <v>544</v>
      </c>
    </row>
    <row r="588">
      <c r="A588" s="51" t="s">
        <v>1862</v>
      </c>
      <c r="B588" s="51" t="s">
        <v>1863</v>
      </c>
      <c r="C588" s="51">
        <v>4.0</v>
      </c>
      <c r="D588" s="53">
        <v>119.0</v>
      </c>
      <c r="E588" s="53">
        <v>154.0</v>
      </c>
      <c r="F588" s="53">
        <v>4.0</v>
      </c>
      <c r="G588" s="53">
        <v>2.0</v>
      </c>
      <c r="H588" s="51" t="s">
        <v>1822</v>
      </c>
      <c r="I588" s="53">
        <v>75201.0</v>
      </c>
      <c r="J588" s="53">
        <v>0.0</v>
      </c>
      <c r="K588" s="51" t="s">
        <v>853</v>
      </c>
      <c r="L588" s="51" t="s">
        <v>793</v>
      </c>
      <c r="M588" s="51" t="s">
        <v>568</v>
      </c>
      <c r="N588" s="51" t="s">
        <v>138</v>
      </c>
    </row>
    <row r="589">
      <c r="A589" s="51" t="s">
        <v>1864</v>
      </c>
      <c r="B589" s="51" t="s">
        <v>1865</v>
      </c>
      <c r="C589" s="51">
        <v>4.0</v>
      </c>
      <c r="D589" s="53">
        <v>186.0</v>
      </c>
      <c r="E589" s="53">
        <v>204.0</v>
      </c>
      <c r="F589" s="53">
        <v>2.0</v>
      </c>
      <c r="G589" s="53">
        <v>3.0</v>
      </c>
      <c r="H589" s="51" t="s">
        <v>1822</v>
      </c>
      <c r="I589" s="53">
        <v>73430.0</v>
      </c>
      <c r="J589" s="53">
        <v>0.0</v>
      </c>
      <c r="K589" s="51" t="s">
        <v>793</v>
      </c>
      <c r="L589" s="51" t="s">
        <v>793</v>
      </c>
      <c r="M589" s="51" t="s">
        <v>568</v>
      </c>
      <c r="N589" s="51" t="s">
        <v>138</v>
      </c>
    </row>
    <row r="590">
      <c r="A590" s="51" t="s">
        <v>1866</v>
      </c>
      <c r="B590" s="51" t="s">
        <v>1867</v>
      </c>
      <c r="C590" s="51">
        <v>4.0</v>
      </c>
      <c r="D590" s="53">
        <v>709.0</v>
      </c>
      <c r="E590" s="53">
        <v>736.0</v>
      </c>
      <c r="F590" s="53">
        <v>3.0</v>
      </c>
      <c r="G590" s="53">
        <v>16.0</v>
      </c>
      <c r="H590" s="51" t="s">
        <v>1822</v>
      </c>
      <c r="I590" s="53">
        <v>69161.0</v>
      </c>
      <c r="J590" s="53">
        <v>33.26</v>
      </c>
      <c r="K590" s="51" t="s">
        <v>793</v>
      </c>
      <c r="L590" s="51" t="s">
        <v>793</v>
      </c>
      <c r="M590" s="51" t="s">
        <v>568</v>
      </c>
      <c r="N590" s="51" t="s">
        <v>138</v>
      </c>
    </row>
    <row r="591">
      <c r="A591" s="51" t="s">
        <v>1868</v>
      </c>
      <c r="B591" s="51" t="s">
        <v>1870</v>
      </c>
      <c r="C591" s="51">
        <v>4.0</v>
      </c>
      <c r="D591" s="53">
        <v>442.0</v>
      </c>
      <c r="E591" s="53">
        <v>487.0</v>
      </c>
      <c r="F591" s="53">
        <v>4.0</v>
      </c>
      <c r="G591" s="53">
        <v>4.0</v>
      </c>
      <c r="H591" s="51" t="s">
        <v>1822</v>
      </c>
      <c r="I591" s="53">
        <v>74159.0</v>
      </c>
      <c r="J591" s="53">
        <v>35.65</v>
      </c>
      <c r="K591" s="51" t="s">
        <v>876</v>
      </c>
      <c r="L591" s="51" t="s">
        <v>793</v>
      </c>
      <c r="M591" s="51" t="s">
        <v>568</v>
      </c>
      <c r="N591" s="51" t="s">
        <v>138</v>
      </c>
    </row>
    <row r="592">
      <c r="A592" s="51" t="s">
        <v>1871</v>
      </c>
      <c r="B592" s="51" t="s">
        <v>1872</v>
      </c>
      <c r="C592" s="51">
        <v>4.0</v>
      </c>
      <c r="D592" s="53">
        <v>638.0</v>
      </c>
      <c r="E592" s="53">
        <v>866.0</v>
      </c>
      <c r="F592" s="53">
        <v>23.0</v>
      </c>
      <c r="G592" s="53">
        <v>12.0</v>
      </c>
      <c r="H592" s="51" t="s">
        <v>1822</v>
      </c>
      <c r="I592" s="55">
        <v>100000.0</v>
      </c>
      <c r="J592" s="53">
        <v>50.22</v>
      </c>
      <c r="K592" s="51" t="s">
        <v>793</v>
      </c>
      <c r="L592" s="51" t="s">
        <v>793</v>
      </c>
      <c r="M592" s="51" t="s">
        <v>568</v>
      </c>
      <c r="N592" s="51" t="s">
        <v>138</v>
      </c>
    </row>
    <row r="593">
      <c r="A593" s="51" t="s">
        <v>1874</v>
      </c>
      <c r="B593" s="51" t="s">
        <v>1875</v>
      </c>
      <c r="C593" s="51">
        <v>4.0</v>
      </c>
      <c r="D593" s="53">
        <v>671.0</v>
      </c>
      <c r="E593" s="53">
        <v>796.0</v>
      </c>
      <c r="F593" s="53">
        <v>12.0</v>
      </c>
      <c r="G593" s="53">
        <v>9.0</v>
      </c>
      <c r="H593" s="51" t="s">
        <v>1822</v>
      </c>
      <c r="I593" s="53">
        <v>81807.0</v>
      </c>
      <c r="J593" s="53">
        <v>39.34</v>
      </c>
      <c r="K593" s="51" t="s">
        <v>793</v>
      </c>
      <c r="L593" s="51" t="s">
        <v>793</v>
      </c>
      <c r="M593" s="51" t="s">
        <v>568</v>
      </c>
      <c r="N593" s="51" t="s">
        <v>138</v>
      </c>
    </row>
    <row r="594">
      <c r="A594" s="51" t="s">
        <v>1878</v>
      </c>
      <c r="B594" s="51" t="s">
        <v>1879</v>
      </c>
      <c r="C594" s="51">
        <v>4.0</v>
      </c>
      <c r="D594" s="53">
        <v>598.0</v>
      </c>
      <c r="E594" s="53">
        <v>705.0</v>
      </c>
      <c r="F594" s="53">
        <v>11.0</v>
      </c>
      <c r="G594" s="53">
        <v>9.0</v>
      </c>
      <c r="H594" s="51" t="s">
        <v>1822</v>
      </c>
      <c r="I594" s="53">
        <v>82758.0</v>
      </c>
      <c r="J594" s="53">
        <v>39.79</v>
      </c>
      <c r="K594" s="51" t="s">
        <v>793</v>
      </c>
      <c r="L594" s="51" t="s">
        <v>793</v>
      </c>
      <c r="M594" s="51" t="s">
        <v>568</v>
      </c>
      <c r="N594" s="51" t="s">
        <v>138</v>
      </c>
    </row>
    <row r="595">
      <c r="A595" s="51" t="s">
        <v>1882</v>
      </c>
      <c r="B595" s="56" t="s">
        <v>1883</v>
      </c>
      <c r="C595" s="51">
        <v>4.0</v>
      </c>
      <c r="D595" s="53">
        <v>121.0</v>
      </c>
      <c r="E595" s="53">
        <v>156.0</v>
      </c>
      <c r="F595" s="53">
        <v>4.0</v>
      </c>
      <c r="G595" s="53">
        <v>2.0</v>
      </c>
      <c r="H595" s="51" t="s">
        <v>1822</v>
      </c>
      <c r="I595" s="55">
        <v>200000.0</v>
      </c>
      <c r="J595" s="53">
        <v>81.99</v>
      </c>
      <c r="K595" s="51" t="s">
        <v>793</v>
      </c>
      <c r="L595" s="51" t="s">
        <v>793</v>
      </c>
      <c r="M595" s="51" t="s">
        <v>568</v>
      </c>
      <c r="N595" s="51" t="s">
        <v>138</v>
      </c>
    </row>
    <row r="596">
      <c r="A596" s="51" t="s">
        <v>1884</v>
      </c>
      <c r="B596" s="51" t="s">
        <v>1886</v>
      </c>
      <c r="C596" s="51">
        <v>4.0</v>
      </c>
      <c r="D596" s="53">
        <v>61.0</v>
      </c>
      <c r="E596" s="53">
        <v>78.0</v>
      </c>
      <c r="F596" s="53">
        <v>2.0</v>
      </c>
      <c r="G596" s="53">
        <v>1.0</v>
      </c>
      <c r="H596" s="51" t="s">
        <v>1822</v>
      </c>
      <c r="I596" s="53">
        <v>94869.0</v>
      </c>
      <c r="J596" s="53">
        <v>45.61</v>
      </c>
      <c r="K596" s="51" t="s">
        <v>793</v>
      </c>
      <c r="L596" s="51" t="s">
        <v>793</v>
      </c>
      <c r="M596" s="51" t="s">
        <v>568</v>
      </c>
      <c r="N596" s="51" t="s">
        <v>138</v>
      </c>
    </row>
    <row r="597">
      <c r="A597" s="51" t="s">
        <v>1887</v>
      </c>
      <c r="B597" s="51" t="s">
        <v>1888</v>
      </c>
      <c r="C597" s="51">
        <v>4.0</v>
      </c>
      <c r="D597" s="53">
        <v>737.0</v>
      </c>
      <c r="E597" s="53">
        <v>966.0</v>
      </c>
      <c r="F597" s="53">
        <v>23.0</v>
      </c>
      <c r="G597" s="53">
        <v>14.0</v>
      </c>
      <c r="H597" s="51" t="s">
        <v>1822</v>
      </c>
      <c r="I597" s="53">
        <v>94525.0</v>
      </c>
      <c r="J597" s="53">
        <v>45.45</v>
      </c>
      <c r="K597" s="51" t="s">
        <v>793</v>
      </c>
      <c r="L597" s="51" t="s">
        <v>793</v>
      </c>
      <c r="M597" s="51" t="s">
        <v>568</v>
      </c>
      <c r="N597" s="51" t="s">
        <v>138</v>
      </c>
    </row>
    <row r="598">
      <c r="A598" s="51" t="s">
        <v>1889</v>
      </c>
      <c r="B598" s="51" t="s">
        <v>1890</v>
      </c>
      <c r="C598" s="51">
        <v>4.0</v>
      </c>
      <c r="D598" s="53">
        <v>57.0</v>
      </c>
      <c r="E598" s="53">
        <v>59.0</v>
      </c>
      <c r="F598" s="53">
        <v>0.0</v>
      </c>
      <c r="G598" s="53">
        <v>1.0</v>
      </c>
      <c r="H598" s="51" t="s">
        <v>1822</v>
      </c>
      <c r="I598" s="55">
        <v>100000.0</v>
      </c>
      <c r="J598" s="53">
        <v>50.86</v>
      </c>
      <c r="K598" s="51" t="s">
        <v>793</v>
      </c>
      <c r="L598" s="51" t="s">
        <v>793</v>
      </c>
      <c r="M598" s="51" t="s">
        <v>568</v>
      </c>
      <c r="N598" s="51" t="s">
        <v>138</v>
      </c>
    </row>
    <row r="599">
      <c r="A599" s="51" t="s">
        <v>1891</v>
      </c>
      <c r="B599" s="51" t="s">
        <v>1892</v>
      </c>
      <c r="C599" s="51">
        <v>4.0</v>
      </c>
      <c r="D599" s="52">
        <v>2194.0</v>
      </c>
      <c r="E599" s="52">
        <v>2846.0</v>
      </c>
      <c r="F599" s="53">
        <v>65.0</v>
      </c>
      <c r="G599" s="53">
        <v>42.0</v>
      </c>
      <c r="H599" s="51" t="s">
        <v>1893</v>
      </c>
      <c r="I599" s="53">
        <v>33464.0</v>
      </c>
      <c r="J599" s="53">
        <v>16.09</v>
      </c>
      <c r="K599" s="51" t="s">
        <v>793</v>
      </c>
      <c r="L599" s="51" t="s">
        <v>793</v>
      </c>
      <c r="M599" s="51" t="s">
        <v>561</v>
      </c>
      <c r="N599" s="51" t="s">
        <v>544</v>
      </c>
    </row>
    <row r="600">
      <c r="A600" s="51" t="s">
        <v>1894</v>
      </c>
      <c r="B600" s="51" t="s">
        <v>1895</v>
      </c>
      <c r="C600" s="51">
        <v>4.0</v>
      </c>
      <c r="D600" s="52">
        <v>3023.0</v>
      </c>
      <c r="E600" s="52">
        <v>3542.0</v>
      </c>
      <c r="F600" s="53">
        <v>52.0</v>
      </c>
      <c r="G600" s="53">
        <v>74.0</v>
      </c>
      <c r="H600" s="51" t="s">
        <v>1893</v>
      </c>
      <c r="I600" s="53">
        <v>55412.0</v>
      </c>
      <c r="J600" s="53">
        <v>26.64</v>
      </c>
      <c r="K600" s="51" t="s">
        <v>793</v>
      </c>
      <c r="L600" s="51" t="s">
        <v>793</v>
      </c>
      <c r="M600" s="51" t="s">
        <v>561</v>
      </c>
      <c r="N600" s="51" t="s">
        <v>544</v>
      </c>
    </row>
    <row r="601">
      <c r="A601" s="51" t="s">
        <v>1896</v>
      </c>
      <c r="B601" s="51" t="s">
        <v>1897</v>
      </c>
      <c r="C601" s="51">
        <v>4.0</v>
      </c>
      <c r="D601" s="52">
        <v>4628.0</v>
      </c>
      <c r="E601" s="52">
        <v>4956.0</v>
      </c>
      <c r="F601" s="53">
        <v>33.0</v>
      </c>
      <c r="G601" s="53">
        <v>74.0</v>
      </c>
      <c r="H601" s="51" t="s">
        <v>1893</v>
      </c>
      <c r="I601" s="53">
        <v>43851.0</v>
      </c>
      <c r="J601" s="53">
        <v>21.09</v>
      </c>
      <c r="K601" s="51" t="s">
        <v>793</v>
      </c>
      <c r="L601" s="51" t="s">
        <v>823</v>
      </c>
      <c r="M601" s="51" t="s">
        <v>561</v>
      </c>
      <c r="N601" s="51" t="s">
        <v>544</v>
      </c>
    </row>
    <row r="602">
      <c r="A602" s="51" t="s">
        <v>1898</v>
      </c>
      <c r="B602" s="51" t="s">
        <v>1899</v>
      </c>
      <c r="C602" s="51">
        <v>4.0</v>
      </c>
      <c r="D602" s="52">
        <v>6842.0</v>
      </c>
      <c r="E602" s="52">
        <v>7113.0</v>
      </c>
      <c r="F602" s="53">
        <v>27.0</v>
      </c>
      <c r="G602" s="53">
        <v>130.0</v>
      </c>
      <c r="H602" s="51" t="s">
        <v>1893</v>
      </c>
      <c r="I602" s="53">
        <v>31267.0</v>
      </c>
      <c r="J602" s="53">
        <v>15.03</v>
      </c>
      <c r="K602" s="51" t="s">
        <v>793</v>
      </c>
      <c r="L602" s="51" t="s">
        <v>793</v>
      </c>
      <c r="M602" s="51" t="s">
        <v>561</v>
      </c>
      <c r="N602" s="51" t="s">
        <v>544</v>
      </c>
    </row>
    <row r="603">
      <c r="A603" s="51" t="s">
        <v>1900</v>
      </c>
      <c r="B603" s="51" t="s">
        <v>1901</v>
      </c>
      <c r="C603" s="51">
        <v>4.0</v>
      </c>
      <c r="D603" s="52">
        <v>1191.0</v>
      </c>
      <c r="E603" s="52">
        <v>1427.0</v>
      </c>
      <c r="F603" s="53">
        <v>24.0</v>
      </c>
      <c r="G603" s="53">
        <v>30.0</v>
      </c>
      <c r="H603" s="51" t="s">
        <v>1893</v>
      </c>
      <c r="I603" s="53">
        <v>55562.0</v>
      </c>
      <c r="J603" s="53">
        <v>26.72</v>
      </c>
      <c r="K603" s="51" t="s">
        <v>793</v>
      </c>
      <c r="L603" s="51" t="s">
        <v>857</v>
      </c>
      <c r="M603" s="51" t="s">
        <v>561</v>
      </c>
      <c r="N603" s="51" t="s">
        <v>544</v>
      </c>
    </row>
    <row r="604">
      <c r="A604" s="51" t="s">
        <v>1902</v>
      </c>
      <c r="B604" s="51" t="s">
        <v>1903</v>
      </c>
      <c r="C604" s="51">
        <v>4.0</v>
      </c>
      <c r="D604" s="53">
        <v>551.0</v>
      </c>
      <c r="E604" s="53">
        <v>706.0</v>
      </c>
      <c r="F604" s="53">
        <v>16.0</v>
      </c>
      <c r="G604" s="53">
        <v>10.0</v>
      </c>
      <c r="H604" s="51" t="s">
        <v>1893</v>
      </c>
      <c r="I604" s="53">
        <v>41976.0</v>
      </c>
      <c r="J604" s="53">
        <v>20.18</v>
      </c>
      <c r="K604" s="51" t="s">
        <v>793</v>
      </c>
      <c r="L604" s="51" t="s">
        <v>823</v>
      </c>
      <c r="M604" s="51" t="s">
        <v>561</v>
      </c>
      <c r="N604" s="51" t="s">
        <v>544</v>
      </c>
    </row>
    <row r="605">
      <c r="A605" s="51" t="s">
        <v>1905</v>
      </c>
      <c r="B605" s="51" t="s">
        <v>1906</v>
      </c>
      <c r="C605" s="51">
        <v>4.0</v>
      </c>
      <c r="D605" s="53">
        <v>694.0</v>
      </c>
      <c r="E605" s="53">
        <v>840.0</v>
      </c>
      <c r="F605" s="53">
        <v>15.0</v>
      </c>
      <c r="G605" s="53">
        <v>19.0</v>
      </c>
      <c r="H605" s="51" t="s">
        <v>1893</v>
      </c>
      <c r="I605" s="53">
        <v>41157.0</v>
      </c>
      <c r="J605" s="53">
        <v>19.79</v>
      </c>
      <c r="K605" s="51" t="s">
        <v>793</v>
      </c>
      <c r="L605" s="51" t="s">
        <v>793</v>
      </c>
      <c r="M605" s="51" t="s">
        <v>561</v>
      </c>
      <c r="N605" s="51" t="s">
        <v>544</v>
      </c>
    </row>
    <row r="606">
      <c r="A606" s="51" t="s">
        <v>1907</v>
      </c>
      <c r="B606" s="51" t="s">
        <v>1908</v>
      </c>
      <c r="C606" s="51">
        <v>4.0</v>
      </c>
      <c r="D606" s="53">
        <v>784.0</v>
      </c>
      <c r="E606" s="53">
        <v>922.0</v>
      </c>
      <c r="F606" s="53">
        <v>14.0</v>
      </c>
      <c r="G606" s="53">
        <v>15.0</v>
      </c>
      <c r="H606" s="51" t="s">
        <v>1893</v>
      </c>
      <c r="I606" s="53">
        <v>36195.0</v>
      </c>
      <c r="J606" s="53">
        <v>17.4</v>
      </c>
      <c r="K606" s="51" t="s">
        <v>793</v>
      </c>
      <c r="L606" s="51" t="s">
        <v>793</v>
      </c>
      <c r="M606" s="51" t="s">
        <v>561</v>
      </c>
      <c r="N606" s="51" t="s">
        <v>544</v>
      </c>
    </row>
    <row r="607">
      <c r="A607" s="51" t="s">
        <v>1909</v>
      </c>
      <c r="B607" s="51" t="s">
        <v>1910</v>
      </c>
      <c r="C607" s="51">
        <v>4.0</v>
      </c>
      <c r="D607" s="53">
        <v>378.0</v>
      </c>
      <c r="E607" s="53">
        <v>500.0</v>
      </c>
      <c r="F607" s="53">
        <v>12.0</v>
      </c>
      <c r="G607" s="53">
        <v>4.0</v>
      </c>
      <c r="H607" s="51" t="s">
        <v>1893</v>
      </c>
      <c r="I607" s="53">
        <v>42221.0</v>
      </c>
      <c r="J607" s="53">
        <v>20.3</v>
      </c>
      <c r="K607" s="51" t="s">
        <v>793</v>
      </c>
      <c r="L607" s="51" t="s">
        <v>793</v>
      </c>
      <c r="M607" s="51" t="s">
        <v>561</v>
      </c>
      <c r="N607" s="51" t="s">
        <v>544</v>
      </c>
    </row>
    <row r="608">
      <c r="A608" s="51" t="s">
        <v>1911</v>
      </c>
      <c r="B608" s="51" t="s">
        <v>1912</v>
      </c>
      <c r="C608" s="51">
        <v>4.0</v>
      </c>
      <c r="D608" s="52">
        <v>1578.0</v>
      </c>
      <c r="E608" s="52">
        <v>1696.0</v>
      </c>
      <c r="F608" s="53">
        <v>12.0</v>
      </c>
      <c r="G608" s="53">
        <v>33.0</v>
      </c>
      <c r="H608" s="51" t="s">
        <v>1893</v>
      </c>
      <c r="I608" s="53">
        <v>41163.0</v>
      </c>
      <c r="J608" s="53">
        <v>19.79</v>
      </c>
      <c r="K608" s="51" t="s">
        <v>793</v>
      </c>
      <c r="L608" s="51" t="s">
        <v>793</v>
      </c>
      <c r="M608" s="51" t="s">
        <v>561</v>
      </c>
      <c r="N608" s="51" t="s">
        <v>544</v>
      </c>
    </row>
    <row r="609">
      <c r="A609" s="51" t="s">
        <v>1913</v>
      </c>
      <c r="B609" s="51" t="s">
        <v>1914</v>
      </c>
      <c r="C609" s="51">
        <v>4.0</v>
      </c>
      <c r="D609" s="52">
        <v>2361.0</v>
      </c>
      <c r="E609" s="52">
        <v>2485.0</v>
      </c>
      <c r="F609" s="53">
        <v>12.0</v>
      </c>
      <c r="G609" s="53">
        <v>55.0</v>
      </c>
      <c r="H609" s="51" t="s">
        <v>1893</v>
      </c>
      <c r="I609" s="53">
        <v>23972.0</v>
      </c>
      <c r="J609" s="53">
        <v>11.53</v>
      </c>
      <c r="K609" s="51" t="s">
        <v>793</v>
      </c>
      <c r="L609" s="51" t="s">
        <v>793</v>
      </c>
      <c r="M609" s="51" t="s">
        <v>561</v>
      </c>
      <c r="N609" s="51" t="s">
        <v>544</v>
      </c>
    </row>
    <row r="610">
      <c r="A610" s="51" t="s">
        <v>1915</v>
      </c>
      <c r="B610" s="51" t="s">
        <v>1916</v>
      </c>
      <c r="C610" s="51">
        <v>4.0</v>
      </c>
      <c r="D610" s="53">
        <v>461.0</v>
      </c>
      <c r="E610" s="53">
        <v>548.0</v>
      </c>
      <c r="F610" s="53">
        <v>9.0</v>
      </c>
      <c r="G610" s="53">
        <v>12.0</v>
      </c>
      <c r="H610" s="51" t="s">
        <v>1893</v>
      </c>
      <c r="I610" s="53">
        <v>41116.0</v>
      </c>
      <c r="J610" s="53">
        <v>19.77</v>
      </c>
      <c r="K610" s="51" t="s">
        <v>793</v>
      </c>
      <c r="L610" s="51" t="s">
        <v>793</v>
      </c>
      <c r="M610" s="51" t="s">
        <v>561</v>
      </c>
      <c r="N610" s="51" t="s">
        <v>544</v>
      </c>
    </row>
    <row r="611">
      <c r="A611" s="51" t="s">
        <v>1917</v>
      </c>
      <c r="B611" s="51" t="s">
        <v>1918</v>
      </c>
      <c r="C611" s="51">
        <v>4.0</v>
      </c>
      <c r="D611" s="53">
        <v>244.0</v>
      </c>
      <c r="E611" s="53">
        <v>320.0</v>
      </c>
      <c r="F611" s="53">
        <v>8.0</v>
      </c>
      <c r="G611" s="53">
        <v>2.0</v>
      </c>
      <c r="H611" s="51" t="s">
        <v>1893</v>
      </c>
      <c r="I611" s="53">
        <v>54653.0</v>
      </c>
      <c r="J611" s="53">
        <v>26.27</v>
      </c>
      <c r="K611" s="51" t="s">
        <v>793</v>
      </c>
      <c r="L611" s="51" t="s">
        <v>793</v>
      </c>
      <c r="M611" s="51" t="s">
        <v>561</v>
      </c>
      <c r="N611" s="51" t="s">
        <v>544</v>
      </c>
    </row>
    <row r="612">
      <c r="A612" s="51" t="s">
        <v>1919</v>
      </c>
      <c r="B612" s="56" t="s">
        <v>1920</v>
      </c>
      <c r="C612" s="51">
        <v>4.0</v>
      </c>
      <c r="D612" s="52">
        <v>1076.0</v>
      </c>
      <c r="E612" s="52">
        <v>1147.0</v>
      </c>
      <c r="F612" s="53">
        <v>7.0</v>
      </c>
      <c r="G612" s="53">
        <v>28.0</v>
      </c>
      <c r="H612" s="51" t="s">
        <v>1893</v>
      </c>
      <c r="I612" s="53">
        <v>24748.0</v>
      </c>
      <c r="J612" s="53">
        <v>11.9</v>
      </c>
      <c r="K612" s="51" t="s">
        <v>793</v>
      </c>
      <c r="L612" s="51" t="s">
        <v>793</v>
      </c>
      <c r="M612" s="51" t="s">
        <v>561</v>
      </c>
      <c r="N612" s="51" t="s">
        <v>544</v>
      </c>
    </row>
    <row r="613">
      <c r="A613" s="51" t="s">
        <v>1921</v>
      </c>
      <c r="B613" s="51" t="s">
        <v>1922</v>
      </c>
      <c r="C613" s="51">
        <v>4.0</v>
      </c>
      <c r="D613" s="53">
        <v>216.0</v>
      </c>
      <c r="E613" s="53">
        <v>254.0</v>
      </c>
      <c r="F613" s="53">
        <v>4.0</v>
      </c>
      <c r="G613" s="53">
        <v>4.0</v>
      </c>
      <c r="H613" s="51" t="s">
        <v>1893</v>
      </c>
      <c r="I613" s="53">
        <v>44596.0</v>
      </c>
      <c r="J613" s="53">
        <v>21.44</v>
      </c>
      <c r="K613" s="51" t="s">
        <v>793</v>
      </c>
      <c r="L613" s="51" t="s">
        <v>823</v>
      </c>
      <c r="M613" s="51" t="s">
        <v>561</v>
      </c>
      <c r="N613" s="51" t="s">
        <v>544</v>
      </c>
    </row>
    <row r="614">
      <c r="A614" s="51" t="s">
        <v>1923</v>
      </c>
      <c r="B614" s="51" t="s">
        <v>1924</v>
      </c>
      <c r="C614" s="51">
        <v>4.0</v>
      </c>
      <c r="D614" s="53">
        <v>149.0</v>
      </c>
      <c r="E614" s="53">
        <v>191.0</v>
      </c>
      <c r="F614" s="53">
        <v>4.0</v>
      </c>
      <c r="G614" s="53">
        <v>1.0</v>
      </c>
      <c r="H614" s="51" t="s">
        <v>1893</v>
      </c>
      <c r="I614" s="53">
        <v>25735.0</v>
      </c>
      <c r="J614" s="53">
        <v>12.37</v>
      </c>
      <c r="K614" s="51" t="s">
        <v>793</v>
      </c>
      <c r="L614" s="51" t="s">
        <v>793</v>
      </c>
      <c r="M614" s="51" t="s">
        <v>561</v>
      </c>
      <c r="N614" s="51" t="s">
        <v>544</v>
      </c>
    </row>
    <row r="615">
      <c r="A615" s="51" t="s">
        <v>1926</v>
      </c>
      <c r="B615" s="51" t="s">
        <v>1927</v>
      </c>
      <c r="C615" s="51">
        <v>4.0</v>
      </c>
      <c r="D615" s="53">
        <v>428.0</v>
      </c>
      <c r="E615" s="53">
        <v>447.0</v>
      </c>
      <c r="F615" s="53">
        <v>2.0</v>
      </c>
      <c r="G615" s="53">
        <v>23.0</v>
      </c>
      <c r="H615" s="51" t="s">
        <v>1893</v>
      </c>
      <c r="I615" s="53">
        <v>35754.0</v>
      </c>
      <c r="J615" s="53">
        <v>17.19</v>
      </c>
      <c r="K615" s="51" t="s">
        <v>793</v>
      </c>
      <c r="L615" s="51" t="s">
        <v>793</v>
      </c>
      <c r="M615" s="51" t="s">
        <v>561</v>
      </c>
      <c r="N615" s="51" t="s">
        <v>544</v>
      </c>
    </row>
    <row r="616">
      <c r="A616" s="51" t="s">
        <v>1928</v>
      </c>
      <c r="B616" s="51" t="s">
        <v>1929</v>
      </c>
      <c r="C616" s="51">
        <v>4.0</v>
      </c>
      <c r="D616" s="53">
        <v>676.0</v>
      </c>
      <c r="E616" s="53">
        <v>694.0</v>
      </c>
      <c r="F616" s="53">
        <v>2.0</v>
      </c>
      <c r="G616" s="53">
        <v>18.0</v>
      </c>
      <c r="H616" s="51" t="s">
        <v>1893</v>
      </c>
      <c r="I616" s="53">
        <v>59875.0</v>
      </c>
      <c r="J616" s="53">
        <v>28.79</v>
      </c>
      <c r="K616" s="51" t="s">
        <v>793</v>
      </c>
      <c r="L616" s="51" t="s">
        <v>857</v>
      </c>
      <c r="M616" s="51" t="s">
        <v>561</v>
      </c>
      <c r="N616" s="51" t="s">
        <v>544</v>
      </c>
    </row>
    <row r="617">
      <c r="A617" s="51" t="s">
        <v>1930</v>
      </c>
      <c r="B617" s="51" t="s">
        <v>1931</v>
      </c>
      <c r="C617" s="51">
        <v>4.0</v>
      </c>
      <c r="D617" s="53">
        <v>187.0</v>
      </c>
      <c r="E617" s="53">
        <v>209.0</v>
      </c>
      <c r="F617" s="53">
        <v>2.0</v>
      </c>
      <c r="G617" s="53">
        <v>4.0</v>
      </c>
      <c r="H617" s="51" t="s">
        <v>1893</v>
      </c>
      <c r="I617" s="53">
        <v>56681.0</v>
      </c>
      <c r="J617" s="53">
        <v>27.26</v>
      </c>
      <c r="K617" s="51" t="s">
        <v>793</v>
      </c>
      <c r="L617" s="51" t="s">
        <v>857</v>
      </c>
      <c r="M617" s="51" t="s">
        <v>561</v>
      </c>
      <c r="N617" s="51" t="s">
        <v>544</v>
      </c>
    </row>
    <row r="618">
      <c r="A618" s="51" t="s">
        <v>1932</v>
      </c>
      <c r="B618" s="56" t="s">
        <v>1933</v>
      </c>
      <c r="C618" s="51">
        <v>4.0</v>
      </c>
      <c r="D618" s="53">
        <v>81.0</v>
      </c>
      <c r="E618" s="53">
        <v>91.0</v>
      </c>
      <c r="F618" s="53">
        <v>1.0</v>
      </c>
      <c r="G618" s="53">
        <v>1.0</v>
      </c>
      <c r="H618" s="51" t="s">
        <v>1893</v>
      </c>
      <c r="I618" s="53">
        <v>53125.0</v>
      </c>
      <c r="J618" s="53">
        <v>25.55</v>
      </c>
      <c r="K618" s="51" t="s">
        <v>793</v>
      </c>
      <c r="L618" s="51" t="s">
        <v>823</v>
      </c>
      <c r="M618" s="51" t="s">
        <v>561</v>
      </c>
      <c r="N618" s="51" t="s">
        <v>544</v>
      </c>
    </row>
    <row r="619">
      <c r="A619" s="51" t="s">
        <v>1934</v>
      </c>
      <c r="B619" s="51" t="s">
        <v>1935</v>
      </c>
      <c r="C619" s="51">
        <v>4.0</v>
      </c>
      <c r="D619" s="53">
        <v>256.0</v>
      </c>
      <c r="E619" s="53">
        <v>265.0</v>
      </c>
      <c r="F619" s="53">
        <v>1.0</v>
      </c>
      <c r="G619" s="53">
        <v>11.0</v>
      </c>
      <c r="H619" s="51" t="s">
        <v>1893</v>
      </c>
      <c r="I619" s="53">
        <v>75302.0</v>
      </c>
      <c r="J619" s="53">
        <v>36.2</v>
      </c>
      <c r="K619" s="51" t="s">
        <v>853</v>
      </c>
      <c r="L619" s="51" t="s">
        <v>836</v>
      </c>
      <c r="M619" s="51" t="s">
        <v>561</v>
      </c>
      <c r="N619" s="51" t="s">
        <v>138</v>
      </c>
    </row>
    <row r="620">
      <c r="A620" s="51" t="s">
        <v>1936</v>
      </c>
      <c r="B620" s="51" t="s">
        <v>1937</v>
      </c>
      <c r="C620" s="51">
        <v>4.0</v>
      </c>
      <c r="D620" s="53">
        <v>103.0</v>
      </c>
      <c r="E620" s="53">
        <v>110.0</v>
      </c>
      <c r="F620" s="53">
        <v>1.0</v>
      </c>
      <c r="G620" s="53">
        <v>1.0</v>
      </c>
      <c r="H620" s="51" t="s">
        <v>1893</v>
      </c>
      <c r="I620" s="53">
        <v>19135.0</v>
      </c>
      <c r="J620" s="53">
        <v>9.2</v>
      </c>
      <c r="K620" s="51" t="s">
        <v>793</v>
      </c>
      <c r="L620" s="51" t="s">
        <v>793</v>
      </c>
      <c r="M620" s="51" t="s">
        <v>561</v>
      </c>
      <c r="N620" s="51" t="s">
        <v>136</v>
      </c>
    </row>
    <row r="621">
      <c r="A621" s="51" t="s">
        <v>1938</v>
      </c>
      <c r="B621" s="51" t="s">
        <v>1939</v>
      </c>
      <c r="C621" s="51">
        <v>4.0</v>
      </c>
      <c r="D621" s="53">
        <v>225.0</v>
      </c>
      <c r="E621" s="53">
        <v>234.0</v>
      </c>
      <c r="F621" s="53">
        <v>1.0</v>
      </c>
      <c r="G621" s="53">
        <v>3.0</v>
      </c>
      <c r="H621" s="51" t="s">
        <v>1893</v>
      </c>
      <c r="I621" s="53">
        <v>61678.0</v>
      </c>
      <c r="J621" s="53">
        <v>29.66</v>
      </c>
      <c r="K621" s="51" t="s">
        <v>793</v>
      </c>
      <c r="L621" s="51" t="s">
        <v>836</v>
      </c>
      <c r="M621" s="51" t="s">
        <v>561</v>
      </c>
      <c r="N621" s="51" t="s">
        <v>544</v>
      </c>
    </row>
    <row r="622">
      <c r="A622" s="51" t="s">
        <v>1940</v>
      </c>
      <c r="B622" s="51" t="s">
        <v>1941</v>
      </c>
      <c r="C622" s="51">
        <v>4.0</v>
      </c>
      <c r="D622" s="53">
        <v>107.0</v>
      </c>
      <c r="E622" s="53">
        <v>93.0</v>
      </c>
      <c r="F622" s="53">
        <v>0.0</v>
      </c>
      <c r="G622" s="53">
        <v>2.0</v>
      </c>
      <c r="H622" s="51" t="s">
        <v>1893</v>
      </c>
      <c r="I622" s="53">
        <v>63364.0</v>
      </c>
      <c r="J622" s="53">
        <v>30.46</v>
      </c>
      <c r="K622" s="51" t="s">
        <v>793</v>
      </c>
      <c r="L622" s="51" t="s">
        <v>836</v>
      </c>
      <c r="M622" s="51" t="s">
        <v>561</v>
      </c>
      <c r="N622" s="51" t="s">
        <v>544</v>
      </c>
    </row>
    <row r="623">
      <c r="A623" s="51" t="s">
        <v>1942</v>
      </c>
      <c r="B623" s="51" t="s">
        <v>1943</v>
      </c>
      <c r="C623" s="51">
        <v>4.0</v>
      </c>
      <c r="D623" s="53">
        <v>319.0</v>
      </c>
      <c r="E623" s="53">
        <v>318.0</v>
      </c>
      <c r="F623" s="53">
        <v>0.0</v>
      </c>
      <c r="G623" s="53">
        <v>3.0</v>
      </c>
      <c r="H623" s="51" t="s">
        <v>1893</v>
      </c>
      <c r="I623" s="53">
        <v>48421.0</v>
      </c>
      <c r="J623" s="53">
        <v>23.28</v>
      </c>
      <c r="K623" s="51" t="s">
        <v>793</v>
      </c>
      <c r="L623" s="51" t="s">
        <v>823</v>
      </c>
      <c r="M623" s="51" t="s">
        <v>561</v>
      </c>
      <c r="N623" s="51" t="s">
        <v>544</v>
      </c>
    </row>
    <row r="624">
      <c r="A624" s="51" t="s">
        <v>1944</v>
      </c>
      <c r="B624" s="51" t="s">
        <v>1945</v>
      </c>
      <c r="C624" s="51">
        <v>4.0</v>
      </c>
      <c r="D624" s="53">
        <v>192.0</v>
      </c>
      <c r="E624" s="53">
        <v>195.0</v>
      </c>
      <c r="F624" s="53">
        <v>0.0</v>
      </c>
      <c r="G624" s="53">
        <v>4.0</v>
      </c>
      <c r="H624" s="51" t="s">
        <v>1893</v>
      </c>
      <c r="I624" s="53">
        <v>41082.0</v>
      </c>
      <c r="J624" s="53">
        <v>19.75</v>
      </c>
      <c r="K624" s="51" t="s">
        <v>793</v>
      </c>
      <c r="L624" s="51" t="s">
        <v>793</v>
      </c>
      <c r="M624" s="51" t="s">
        <v>561</v>
      </c>
      <c r="N624" s="51" t="s">
        <v>544</v>
      </c>
    </row>
    <row r="625">
      <c r="A625" s="51" t="s">
        <v>1947</v>
      </c>
      <c r="B625" s="51" t="s">
        <v>1948</v>
      </c>
      <c r="C625" s="51">
        <v>4.0</v>
      </c>
      <c r="D625" s="53">
        <v>114.0</v>
      </c>
      <c r="E625" s="53">
        <v>100.0</v>
      </c>
      <c r="F625" s="53">
        <v>0.0</v>
      </c>
      <c r="G625" s="53">
        <v>1.0</v>
      </c>
      <c r="H625" s="51" t="s">
        <v>1893</v>
      </c>
      <c r="I625" s="53">
        <v>33282.0</v>
      </c>
      <c r="J625" s="53">
        <v>16.0</v>
      </c>
      <c r="K625" s="51" t="s">
        <v>793</v>
      </c>
      <c r="L625" s="51" t="s">
        <v>823</v>
      </c>
      <c r="M625" s="51" t="s">
        <v>561</v>
      </c>
      <c r="N625" s="51" t="s">
        <v>544</v>
      </c>
    </row>
    <row r="626">
      <c r="A626" s="51" t="s">
        <v>1949</v>
      </c>
      <c r="B626" s="56" t="s">
        <v>1950</v>
      </c>
      <c r="C626" s="51">
        <v>4.0</v>
      </c>
      <c r="D626" s="53">
        <v>165.0</v>
      </c>
      <c r="E626" s="53">
        <v>133.0</v>
      </c>
      <c r="F626" s="53">
        <v>0.0</v>
      </c>
      <c r="G626" s="53">
        <v>6.0</v>
      </c>
      <c r="H626" s="51" t="s">
        <v>1893</v>
      </c>
      <c r="I626" s="53">
        <v>43877.0</v>
      </c>
      <c r="J626" s="53">
        <v>21.1</v>
      </c>
      <c r="K626" s="51" t="s">
        <v>793</v>
      </c>
      <c r="L626" s="51" t="s">
        <v>793</v>
      </c>
      <c r="M626" s="51" t="s">
        <v>561</v>
      </c>
      <c r="N626" s="51" t="s">
        <v>544</v>
      </c>
    </row>
    <row r="627">
      <c r="A627" s="51" t="s">
        <v>1951</v>
      </c>
      <c r="B627" s="51" t="s">
        <v>1952</v>
      </c>
      <c r="C627" s="51">
        <v>4.0</v>
      </c>
      <c r="D627" s="53">
        <v>608.0</v>
      </c>
      <c r="E627" s="53">
        <v>588.0</v>
      </c>
      <c r="F627" s="53">
        <v>0.0</v>
      </c>
      <c r="G627" s="53">
        <v>16.0</v>
      </c>
      <c r="H627" s="51" t="s">
        <v>1893</v>
      </c>
      <c r="I627" s="53">
        <v>69617.0</v>
      </c>
      <c r="J627" s="53">
        <v>33.47</v>
      </c>
      <c r="K627" s="51" t="s">
        <v>793</v>
      </c>
      <c r="L627" s="51" t="s">
        <v>793</v>
      </c>
      <c r="M627" s="51" t="s">
        <v>561</v>
      </c>
      <c r="N627" s="51" t="s">
        <v>138</v>
      </c>
    </row>
    <row r="628">
      <c r="A628" s="51" t="s">
        <v>1953</v>
      </c>
      <c r="B628" s="51" t="s">
        <v>1954</v>
      </c>
      <c r="C628" s="51">
        <v>4.0</v>
      </c>
      <c r="D628" s="52">
        <v>2684.0</v>
      </c>
      <c r="E628" s="52">
        <v>2603.0</v>
      </c>
      <c r="F628" s="53">
        <v>0.0</v>
      </c>
      <c r="G628" s="53">
        <v>38.0</v>
      </c>
      <c r="H628" s="51" t="s">
        <v>1893</v>
      </c>
      <c r="I628" s="53">
        <v>64585.0</v>
      </c>
      <c r="J628" s="53">
        <v>31.05</v>
      </c>
      <c r="K628" s="51" t="s">
        <v>853</v>
      </c>
      <c r="L628" s="51" t="s">
        <v>793</v>
      </c>
      <c r="M628" s="51" t="s">
        <v>561</v>
      </c>
      <c r="N628" s="51" t="s">
        <v>544</v>
      </c>
    </row>
    <row r="629">
      <c r="A629" s="51" t="s">
        <v>1955</v>
      </c>
      <c r="B629" s="51" t="s">
        <v>1956</v>
      </c>
      <c r="C629" s="51">
        <v>4.0</v>
      </c>
      <c r="D629" s="53">
        <v>117.0</v>
      </c>
      <c r="E629" s="53">
        <v>85.0</v>
      </c>
      <c r="F629" s="53">
        <v>0.0</v>
      </c>
      <c r="G629" s="53">
        <v>3.0</v>
      </c>
      <c r="H629" s="51" t="s">
        <v>1893</v>
      </c>
      <c r="I629" s="53">
        <v>46655.0</v>
      </c>
      <c r="J629" s="53">
        <v>22.43</v>
      </c>
      <c r="K629" s="51" t="s">
        <v>793</v>
      </c>
      <c r="L629" s="51" t="s">
        <v>793</v>
      </c>
      <c r="M629" s="51" t="s">
        <v>561</v>
      </c>
      <c r="N629" s="51" t="s">
        <v>544</v>
      </c>
    </row>
    <row r="630">
      <c r="A630" s="51" t="s">
        <v>1957</v>
      </c>
      <c r="B630" s="51" t="s">
        <v>1958</v>
      </c>
      <c r="C630" s="51">
        <v>4.0</v>
      </c>
      <c r="D630" s="52">
        <v>3609.0</v>
      </c>
      <c r="E630" s="52">
        <v>4422.0</v>
      </c>
      <c r="F630" s="53">
        <v>81.0</v>
      </c>
      <c r="G630" s="53">
        <v>57.0</v>
      </c>
      <c r="H630" s="51" t="s">
        <v>1959</v>
      </c>
      <c r="I630" s="53">
        <v>54359.0</v>
      </c>
      <c r="J630" s="53">
        <v>26.13</v>
      </c>
      <c r="K630" s="51" t="s">
        <v>793</v>
      </c>
      <c r="L630" s="51" t="s">
        <v>836</v>
      </c>
      <c r="M630" s="51" t="s">
        <v>561</v>
      </c>
      <c r="N630" s="51" t="s">
        <v>544</v>
      </c>
    </row>
    <row r="631">
      <c r="A631" s="51" t="s">
        <v>1960</v>
      </c>
      <c r="B631" s="51" t="s">
        <v>1961</v>
      </c>
      <c r="C631" s="51">
        <v>4.0</v>
      </c>
      <c r="D631" s="52">
        <v>6000.0</v>
      </c>
      <c r="E631" s="52">
        <v>6575.0</v>
      </c>
      <c r="F631" s="53">
        <v>58.0</v>
      </c>
      <c r="G631" s="53">
        <v>136.0</v>
      </c>
      <c r="H631" s="51" t="s">
        <v>1959</v>
      </c>
      <c r="I631" s="53">
        <v>28095.0</v>
      </c>
      <c r="J631" s="53">
        <v>0.0</v>
      </c>
      <c r="K631" s="51" t="s">
        <v>793</v>
      </c>
      <c r="L631" s="51" t="s">
        <v>793</v>
      </c>
      <c r="M631" s="51" t="s">
        <v>561</v>
      </c>
      <c r="N631" s="51" t="s">
        <v>544</v>
      </c>
    </row>
    <row r="632">
      <c r="A632" s="51" t="s">
        <v>1962</v>
      </c>
      <c r="B632" s="51" t="s">
        <v>1963</v>
      </c>
      <c r="C632" s="51">
        <v>4.0</v>
      </c>
      <c r="D632" s="53">
        <v>563.0</v>
      </c>
      <c r="E632" s="53">
        <v>584.0</v>
      </c>
      <c r="F632" s="53">
        <v>2.0</v>
      </c>
      <c r="G632" s="53">
        <v>12.0</v>
      </c>
      <c r="H632" s="51" t="s">
        <v>1959</v>
      </c>
      <c r="I632" s="53">
        <v>44529.0</v>
      </c>
      <c r="J632" s="53">
        <v>21.41</v>
      </c>
      <c r="K632" s="51" t="s">
        <v>793</v>
      </c>
      <c r="L632" s="51" t="s">
        <v>793</v>
      </c>
      <c r="M632" s="51" t="s">
        <v>561</v>
      </c>
      <c r="N632" s="51" t="s">
        <v>544</v>
      </c>
    </row>
    <row r="633">
      <c r="A633" s="51" t="s">
        <v>1964</v>
      </c>
      <c r="B633" s="51" t="s">
        <v>1965</v>
      </c>
      <c r="C633" s="51">
        <v>4.0</v>
      </c>
      <c r="D633" s="53">
        <v>95.0</v>
      </c>
      <c r="E633" s="53">
        <v>99.0</v>
      </c>
      <c r="F633" s="53">
        <v>0.0</v>
      </c>
      <c r="G633" s="53">
        <v>3.0</v>
      </c>
      <c r="H633" s="51" t="s">
        <v>1959</v>
      </c>
      <c r="I633" s="53">
        <v>0.0</v>
      </c>
      <c r="J633" s="53">
        <v>9.62</v>
      </c>
      <c r="K633" s="51" t="s">
        <v>793</v>
      </c>
      <c r="L633" s="51" t="s">
        <v>857</v>
      </c>
      <c r="M633" s="51" t="s">
        <v>561</v>
      </c>
      <c r="N633" s="51" t="s">
        <v>136</v>
      </c>
    </row>
    <row r="634">
      <c r="A634" s="51" t="s">
        <v>1966</v>
      </c>
      <c r="B634" s="51" t="s">
        <v>1967</v>
      </c>
      <c r="C634" s="51">
        <v>4.0</v>
      </c>
      <c r="D634" s="53">
        <v>64.0</v>
      </c>
      <c r="E634" s="53">
        <v>70.0</v>
      </c>
      <c r="F634" s="53">
        <v>1.0</v>
      </c>
      <c r="G634" s="53">
        <v>1.0</v>
      </c>
      <c r="H634" s="61" t="e">
        <v>#N/A</v>
      </c>
      <c r="I634" s="61" t="e">
        <v>#N/A</v>
      </c>
      <c r="J634" s="61" t="e">
        <v>#N/A</v>
      </c>
      <c r="K634" s="61" t="s">
        <v>1968</v>
      </c>
      <c r="L634" s="61" t="e">
        <v>#N/A</v>
      </c>
      <c r="M634" s="62"/>
      <c r="N634" s="61" t="e">
        <v>#N/A</v>
      </c>
    </row>
    <row r="635">
      <c r="A635" s="51" t="s">
        <v>1969</v>
      </c>
      <c r="B635" s="51" t="s">
        <v>1970</v>
      </c>
      <c r="C635" s="51">
        <v>4.0</v>
      </c>
      <c r="D635" s="53">
        <v>159.0</v>
      </c>
      <c r="E635" s="53">
        <v>242.0</v>
      </c>
      <c r="F635" s="53">
        <v>8.0</v>
      </c>
      <c r="G635" s="53">
        <v>4.0</v>
      </c>
      <c r="H635" s="61" t="e">
        <v>#N/A</v>
      </c>
      <c r="I635" s="61" t="e">
        <v>#N/A</v>
      </c>
      <c r="J635" s="61" t="e">
        <v>#N/A</v>
      </c>
      <c r="K635" s="61" t="s">
        <v>1968</v>
      </c>
      <c r="L635" s="61" t="e">
        <v>#N/A</v>
      </c>
      <c r="M635" s="62"/>
      <c r="N635" s="61" t="e">
        <v>#N/A</v>
      </c>
    </row>
  </sheetData>
  <hyperlinks>
    <hyperlink r:id="rId1" ref="P2"/>
  </hyperlin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9.43"/>
    <col customWidth="1" min="2" max="6" width="26.57"/>
    <col customWidth="1" min="7" max="9" width="11.57"/>
    <col customWidth="1" min="10" max="10" width="12.57"/>
    <col customWidth="1" min="11" max="26" width="8.0"/>
  </cols>
  <sheetData>
    <row r="1">
      <c r="A1" s="8" t="s">
        <v>536</v>
      </c>
      <c r="B1" s="8" t="s">
        <v>304</v>
      </c>
      <c r="C1" s="8" t="s">
        <v>1025</v>
      </c>
      <c r="D1" s="8" t="s">
        <v>1027</v>
      </c>
      <c r="E1" s="8" t="s">
        <v>1029</v>
      </c>
      <c r="F1" s="8" t="s">
        <v>1030</v>
      </c>
      <c r="G1" s="8"/>
      <c r="H1" s="8"/>
      <c r="I1" s="8"/>
      <c r="J1" s="8"/>
    </row>
    <row r="2">
      <c r="A2" s="8" t="s">
        <v>1031</v>
      </c>
      <c r="B2" s="10">
        <v>8489.0</v>
      </c>
      <c r="C2" s="10">
        <v>307.0</v>
      </c>
      <c r="D2" s="10">
        <v>0.0</v>
      </c>
      <c r="E2" s="10">
        <v>1454.0</v>
      </c>
      <c r="F2" s="10">
        <v>452.0</v>
      </c>
      <c r="G2" s="8"/>
      <c r="H2" s="8"/>
      <c r="I2" s="8"/>
      <c r="J2" s="8"/>
    </row>
    <row r="3">
      <c r="A3" s="8" t="s">
        <v>1034</v>
      </c>
      <c r="B3" s="10">
        <v>14657.0</v>
      </c>
      <c r="C3" s="10">
        <v>2784.0</v>
      </c>
      <c r="D3" s="10">
        <v>551.0</v>
      </c>
      <c r="E3" s="10">
        <v>2107.0</v>
      </c>
      <c r="F3" s="10">
        <v>4411.0</v>
      </c>
      <c r="G3" s="8"/>
      <c r="H3" s="8"/>
      <c r="I3" s="8"/>
      <c r="J3" s="8"/>
    </row>
    <row r="4">
      <c r="A4" s="8" t="s">
        <v>1036</v>
      </c>
      <c r="B4" s="10">
        <v>8059.0</v>
      </c>
      <c r="C4" s="10">
        <v>334.0</v>
      </c>
      <c r="D4" s="10">
        <v>1684.0</v>
      </c>
      <c r="E4" s="10">
        <v>1759.0</v>
      </c>
      <c r="F4" s="10">
        <v>951.0</v>
      </c>
      <c r="G4" s="8"/>
      <c r="H4" s="8"/>
      <c r="I4" s="8"/>
      <c r="J4" s="8"/>
    </row>
    <row r="5">
      <c r="A5" s="8" t="s">
        <v>1038</v>
      </c>
      <c r="B5" s="10">
        <v>6554.0</v>
      </c>
      <c r="C5" s="10">
        <v>767.0</v>
      </c>
      <c r="D5" s="10">
        <v>226.0</v>
      </c>
      <c r="E5" s="10">
        <v>806.0</v>
      </c>
      <c r="F5" s="10">
        <v>997.0</v>
      </c>
      <c r="G5" s="8"/>
      <c r="H5" s="8"/>
      <c r="I5" s="8"/>
      <c r="J5" s="8"/>
    </row>
    <row r="6">
      <c r="A6" s="8"/>
      <c r="B6" s="8"/>
      <c r="C6" s="10">
        <f t="shared" ref="C6:F6" si="1">SUM(C2:C5)</f>
        <v>4192</v>
      </c>
      <c r="D6" s="10">
        <f t="shared" si="1"/>
        <v>2461</v>
      </c>
      <c r="E6" s="10">
        <f t="shared" si="1"/>
        <v>6126</v>
      </c>
      <c r="F6" s="10">
        <f t="shared" si="1"/>
        <v>6811</v>
      </c>
      <c r="G6" s="8"/>
      <c r="H6" s="8"/>
      <c r="I6" s="8"/>
      <c r="J6" s="8"/>
    </row>
    <row r="7" ht="15.0" customHeight="1">
      <c r="A7" s="39"/>
      <c r="B7" s="8"/>
      <c r="C7" s="8"/>
      <c r="D7" s="8"/>
      <c r="E7" s="8"/>
      <c r="F7" s="8"/>
      <c r="G7" s="8"/>
      <c r="H7" s="8"/>
      <c r="I7" s="8"/>
      <c r="J7" s="8"/>
    </row>
    <row r="8" ht="15.0" customHeight="1">
      <c r="A8" s="39" t="s">
        <v>1053</v>
      </c>
      <c r="B8" s="8"/>
      <c r="C8" s="8"/>
      <c r="D8" s="8"/>
      <c r="E8" s="8"/>
      <c r="F8" s="8"/>
      <c r="G8" s="8"/>
      <c r="H8" s="8"/>
      <c r="I8" s="8"/>
      <c r="J8" s="8"/>
    </row>
    <row r="9">
      <c r="A9" s="23" t="s">
        <v>1054</v>
      </c>
      <c r="B9" s="23" t="s">
        <v>1055</v>
      </c>
      <c r="C9" s="8"/>
      <c r="D9" s="8"/>
      <c r="E9" s="8"/>
      <c r="F9" s="8"/>
      <c r="G9" s="8"/>
      <c r="H9" s="8"/>
      <c r="I9" s="8"/>
      <c r="J9" s="8"/>
    </row>
    <row r="10">
      <c r="A10" s="23" t="s">
        <v>1058</v>
      </c>
      <c r="B10" s="23" t="s">
        <v>1059</v>
      </c>
      <c r="C10" s="8"/>
      <c r="D10" s="8"/>
      <c r="E10" s="8"/>
      <c r="F10" s="8"/>
      <c r="G10" s="8"/>
      <c r="H10" s="8"/>
      <c r="I10" s="8"/>
      <c r="J10" s="8"/>
    </row>
    <row r="11">
      <c r="A11" s="23" t="s">
        <v>1060</v>
      </c>
      <c r="B11" s="23" t="s">
        <v>1061</v>
      </c>
      <c r="C11" s="8"/>
      <c r="D11" s="8"/>
      <c r="E11" s="8"/>
      <c r="F11" s="8"/>
      <c r="G11" s="8"/>
      <c r="H11" s="8"/>
      <c r="I11" s="8"/>
      <c r="J11" s="8"/>
    </row>
    <row r="12">
      <c r="A12" s="23"/>
      <c r="B12" s="23"/>
      <c r="C12" s="8"/>
      <c r="D12" s="8"/>
      <c r="E12" s="8"/>
      <c r="F12" s="8"/>
      <c r="G12" s="8"/>
      <c r="H12" s="8"/>
      <c r="I12" s="8"/>
      <c r="J12" s="8"/>
    </row>
    <row r="13">
      <c r="A13" s="23"/>
      <c r="B13" s="23"/>
      <c r="C13" s="8"/>
      <c r="D13" s="8"/>
      <c r="E13" s="8"/>
      <c r="F13" s="8"/>
      <c r="G13" s="8"/>
      <c r="H13" s="8"/>
      <c r="I13" s="8"/>
      <c r="J13" s="8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</row>
    <row r="15">
      <c r="A15" s="8"/>
      <c r="B15" s="8"/>
      <c r="C15" s="8"/>
      <c r="D15" s="8"/>
      <c r="E15" s="8"/>
      <c r="F15" s="8"/>
      <c r="G15" s="8"/>
      <c r="H15" s="8"/>
      <c r="I15" s="8"/>
      <c r="J15" s="8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</row>
    <row r="17">
      <c r="A17" s="8"/>
      <c r="B17" s="8"/>
      <c r="C17" s="8"/>
      <c r="D17" s="8"/>
      <c r="E17" s="8"/>
      <c r="F17" s="8"/>
      <c r="G17" s="8"/>
      <c r="H17" s="8"/>
      <c r="I17" s="8"/>
      <c r="J17" s="8"/>
    </row>
    <row r="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>
      <c r="A19" s="8"/>
      <c r="B19" s="8"/>
      <c r="C19" s="8"/>
      <c r="D19" s="8"/>
      <c r="E19" s="8"/>
      <c r="F19" s="8"/>
      <c r="G19" s="8"/>
      <c r="H19" s="8"/>
      <c r="I19" s="8"/>
      <c r="J19" s="8"/>
    </row>
    <row r="20">
      <c r="A20" s="8"/>
      <c r="B20" s="8"/>
      <c r="C20" s="8"/>
      <c r="D20" s="8"/>
      <c r="E20" s="8"/>
      <c r="F20" s="8"/>
      <c r="G20" s="8"/>
      <c r="H20" s="8"/>
      <c r="I20" s="8"/>
      <c r="J20" s="8"/>
    </row>
    <row r="2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>
      <c r="A22" s="8"/>
      <c r="B22" s="8"/>
      <c r="C22" s="8"/>
      <c r="D22" s="8"/>
      <c r="E22" s="8"/>
      <c r="F22" s="8"/>
      <c r="G22" s="8"/>
      <c r="H22" s="8"/>
      <c r="I22" s="8"/>
      <c r="J22" s="8"/>
    </row>
    <row r="23">
      <c r="A23" s="8"/>
      <c r="B23" s="8"/>
      <c r="C23" s="8"/>
      <c r="D23" s="8"/>
      <c r="E23" s="8"/>
      <c r="F23" s="8"/>
      <c r="G23" s="8"/>
      <c r="H23" s="8"/>
      <c r="I23" s="8"/>
      <c r="J23" s="8"/>
    </row>
    <row r="24">
      <c r="A24" s="8"/>
      <c r="B24" s="8"/>
      <c r="C24" s="8"/>
      <c r="D24" s="8"/>
      <c r="E24" s="8"/>
      <c r="F24" s="8"/>
      <c r="G24" s="8"/>
      <c r="H24" s="8"/>
      <c r="I24" s="8"/>
      <c r="J24" s="8"/>
    </row>
    <row r="25">
      <c r="A25" s="8"/>
      <c r="B25" s="8"/>
      <c r="C25" s="8"/>
      <c r="D25" s="8"/>
      <c r="E25" s="8"/>
      <c r="F25" s="8"/>
      <c r="G25" s="8"/>
      <c r="H25" s="8"/>
      <c r="I25" s="8"/>
      <c r="J25" s="8"/>
    </row>
    <row r="26">
      <c r="A26" s="8"/>
      <c r="B26" s="8"/>
      <c r="C26" s="8"/>
      <c r="D26" s="8"/>
      <c r="E26" s="8"/>
      <c r="F26" s="8"/>
      <c r="G26" s="8"/>
      <c r="H26" s="8"/>
      <c r="I26" s="8"/>
      <c r="J26" s="8"/>
    </row>
    <row r="27">
      <c r="A27" s="8"/>
      <c r="B27" s="8"/>
      <c r="C27" s="8"/>
      <c r="D27" s="8"/>
      <c r="E27" s="8"/>
      <c r="F27" s="8"/>
      <c r="G27" s="8"/>
      <c r="H27" s="8"/>
      <c r="I27" s="8"/>
      <c r="J27" s="8"/>
    </row>
    <row r="28">
      <c r="A28" s="8"/>
      <c r="B28" s="8"/>
      <c r="C28" s="8"/>
      <c r="D28" s="8"/>
      <c r="E28" s="8"/>
      <c r="F28" s="8"/>
      <c r="G28" s="8"/>
      <c r="H28" s="8"/>
      <c r="I28" s="8"/>
      <c r="J28" s="8"/>
    </row>
    <row r="29">
      <c r="A29" s="8"/>
      <c r="B29" s="8"/>
      <c r="C29" s="8"/>
      <c r="D29" s="8"/>
      <c r="E29" s="8"/>
      <c r="F29" s="8"/>
      <c r="G29" s="8"/>
      <c r="H29" s="8"/>
      <c r="I29" s="8"/>
      <c r="J29" s="8"/>
    </row>
    <row r="30">
      <c r="A30" s="8"/>
      <c r="B30" s="8"/>
      <c r="C30" s="8"/>
      <c r="D30" s="8"/>
      <c r="E30" s="8"/>
      <c r="F30" s="8"/>
      <c r="G30" s="8"/>
      <c r="H30" s="8"/>
      <c r="I30" s="8"/>
      <c r="J30" s="8"/>
    </row>
    <row r="31">
      <c r="A31" s="8"/>
      <c r="B31" s="8"/>
      <c r="C31" s="8"/>
      <c r="D31" s="8"/>
      <c r="E31" s="8"/>
      <c r="F31" s="8"/>
      <c r="G31" s="8"/>
      <c r="H31" s="8"/>
      <c r="I31" s="8"/>
      <c r="J31" s="8"/>
    </row>
    <row r="32">
      <c r="A32" s="8"/>
      <c r="B32" s="8"/>
      <c r="C32" s="8"/>
      <c r="D32" s="8"/>
      <c r="E32" s="8"/>
      <c r="F32" s="8"/>
      <c r="G32" s="8"/>
      <c r="H32" s="8"/>
      <c r="I32" s="8"/>
      <c r="J32" s="8"/>
    </row>
    <row r="33">
      <c r="A33" s="8"/>
      <c r="B33" s="8"/>
      <c r="C33" s="8"/>
      <c r="D33" s="8"/>
      <c r="E33" s="8"/>
      <c r="F33" s="8"/>
      <c r="G33" s="8"/>
      <c r="H33" s="8"/>
      <c r="I33" s="8"/>
      <c r="J33" s="8"/>
    </row>
    <row r="34">
      <c r="A34" s="8"/>
      <c r="B34" s="8"/>
      <c r="C34" s="8"/>
      <c r="D34" s="8"/>
      <c r="E34" s="8"/>
      <c r="F34" s="8"/>
      <c r="G34" s="8"/>
      <c r="H34" s="8"/>
      <c r="I34" s="8"/>
      <c r="J34" s="8"/>
    </row>
    <row r="35">
      <c r="A35" s="8"/>
      <c r="B35" s="8"/>
      <c r="C35" s="8"/>
      <c r="D35" s="8"/>
      <c r="E35" s="8"/>
      <c r="F35" s="8"/>
      <c r="G35" s="8"/>
      <c r="H35" s="8"/>
      <c r="I35" s="8"/>
      <c r="J35" s="8"/>
    </row>
    <row r="36">
      <c r="A36" s="8"/>
      <c r="B36" s="8"/>
      <c r="C36" s="8"/>
      <c r="D36" s="8"/>
      <c r="E36" s="8"/>
      <c r="F36" s="8"/>
      <c r="G36" s="8"/>
      <c r="H36" s="8"/>
      <c r="I36" s="8"/>
      <c r="J36" s="8"/>
    </row>
    <row r="37">
      <c r="A37" s="8"/>
      <c r="B37" s="8"/>
      <c r="C37" s="8"/>
      <c r="D37" s="8"/>
      <c r="E37" s="8"/>
      <c r="F37" s="8"/>
      <c r="G37" s="8"/>
      <c r="H37" s="8"/>
      <c r="I37" s="8"/>
      <c r="J37" s="8"/>
    </row>
    <row r="38">
      <c r="A38" s="8"/>
      <c r="B38" s="8"/>
      <c r="C38" s="8"/>
      <c r="D38" s="8"/>
      <c r="E38" s="8"/>
      <c r="F38" s="8"/>
      <c r="G38" s="8"/>
      <c r="H38" s="8"/>
      <c r="I38" s="8"/>
      <c r="J38" s="8"/>
    </row>
    <row r="39">
      <c r="A39" s="8"/>
      <c r="B39" s="8"/>
      <c r="C39" s="8"/>
      <c r="D39" s="8"/>
      <c r="E39" s="8"/>
      <c r="F39" s="8"/>
      <c r="G39" s="8"/>
      <c r="H39" s="8"/>
      <c r="I39" s="8"/>
      <c r="J39" s="8"/>
    </row>
    <row r="40">
      <c r="A40" s="8"/>
      <c r="B40" s="8"/>
      <c r="C40" s="8"/>
      <c r="D40" s="8"/>
      <c r="E40" s="8"/>
      <c r="F40" s="8"/>
      <c r="G40" s="8"/>
      <c r="H40" s="8"/>
      <c r="I40" s="8"/>
      <c r="J40" s="8"/>
    </row>
    <row r="41">
      <c r="A41" s="8"/>
      <c r="B41" s="8"/>
      <c r="C41" s="8"/>
      <c r="D41" s="8"/>
      <c r="E41" s="8"/>
      <c r="F41" s="8"/>
      <c r="G41" s="8"/>
      <c r="H41" s="8"/>
      <c r="I41" s="8"/>
      <c r="J41" s="8"/>
    </row>
    <row r="42">
      <c r="A42" s="8"/>
      <c r="B42" s="8"/>
      <c r="C42" s="8"/>
      <c r="D42" s="8"/>
      <c r="E42" s="8"/>
      <c r="F42" s="8"/>
      <c r="G42" s="8"/>
      <c r="H42" s="8"/>
      <c r="I42" s="8"/>
      <c r="J42" s="8"/>
    </row>
    <row r="43">
      <c r="A43" s="8"/>
      <c r="B43" s="8"/>
      <c r="C43" s="8"/>
      <c r="D43" s="8"/>
      <c r="E43" s="8"/>
      <c r="F43" s="8"/>
      <c r="G43" s="8"/>
      <c r="H43" s="8"/>
      <c r="I43" s="8"/>
      <c r="J43" s="8"/>
    </row>
    <row r="44">
      <c r="A44" s="8"/>
      <c r="B44" s="8"/>
      <c r="C44" s="8"/>
      <c r="D44" s="8"/>
      <c r="E44" s="8"/>
      <c r="F44" s="8"/>
      <c r="G44" s="8"/>
      <c r="H44" s="8"/>
      <c r="I44" s="8"/>
      <c r="J44" s="8"/>
    </row>
    <row r="45">
      <c r="A45" s="8"/>
      <c r="B45" s="8"/>
      <c r="C45" s="8"/>
      <c r="D45" s="8"/>
      <c r="E45" s="8"/>
      <c r="F45" s="8"/>
      <c r="G45" s="8"/>
      <c r="H45" s="8"/>
      <c r="I45" s="8"/>
      <c r="J45" s="8"/>
    </row>
    <row r="46">
      <c r="A46" s="8"/>
      <c r="B46" s="8"/>
      <c r="C46" s="8"/>
      <c r="D46" s="8"/>
      <c r="E46" s="8"/>
      <c r="F46" s="8"/>
      <c r="G46" s="8"/>
      <c r="H46" s="8"/>
      <c r="I46" s="8"/>
      <c r="J46" s="8"/>
    </row>
    <row r="47">
      <c r="A47" s="8"/>
      <c r="B47" s="8"/>
      <c r="C47" s="8"/>
      <c r="D47" s="8"/>
      <c r="E47" s="8"/>
      <c r="F47" s="8"/>
      <c r="G47" s="8"/>
      <c r="H47" s="8"/>
      <c r="I47" s="8"/>
      <c r="J47" s="8"/>
    </row>
    <row r="48">
      <c r="A48" s="8"/>
      <c r="B48" s="8"/>
      <c r="C48" s="8"/>
      <c r="D48" s="8"/>
      <c r="E48" s="8"/>
      <c r="F48" s="8"/>
      <c r="G48" s="8"/>
      <c r="H48" s="8"/>
      <c r="I48" s="8"/>
      <c r="J48" s="8"/>
    </row>
    <row r="49">
      <c r="A49" s="8"/>
      <c r="B49" s="8"/>
      <c r="C49" s="8"/>
      <c r="D49" s="8"/>
      <c r="E49" s="8"/>
      <c r="F49" s="8"/>
      <c r="G49" s="8"/>
      <c r="H49" s="8"/>
      <c r="I49" s="8"/>
      <c r="J49" s="8"/>
    </row>
    <row r="50">
      <c r="A50" s="8"/>
      <c r="B50" s="8"/>
      <c r="C50" s="8"/>
      <c r="D50" s="8"/>
      <c r="E50" s="8"/>
      <c r="F50" s="8"/>
      <c r="G50" s="8"/>
      <c r="H50" s="8"/>
      <c r="I50" s="8"/>
      <c r="J50" s="8"/>
    </row>
    <row r="51">
      <c r="A51" s="8"/>
      <c r="B51" s="8"/>
      <c r="C51" s="8"/>
      <c r="D51" s="8"/>
      <c r="E51" s="8"/>
      <c r="F51" s="8"/>
      <c r="G51" s="8"/>
      <c r="H51" s="8"/>
      <c r="I51" s="8"/>
      <c r="J51" s="8"/>
    </row>
    <row r="52">
      <c r="A52" s="8"/>
      <c r="B52" s="8"/>
      <c r="C52" s="8"/>
      <c r="D52" s="8"/>
      <c r="E52" s="8"/>
      <c r="F52" s="8"/>
      <c r="G52" s="8"/>
      <c r="H52" s="8"/>
      <c r="I52" s="8"/>
      <c r="J52" s="8"/>
    </row>
    <row r="53">
      <c r="A53" s="8"/>
      <c r="B53" s="8"/>
      <c r="C53" s="8"/>
      <c r="D53" s="8"/>
      <c r="E53" s="8"/>
      <c r="F53" s="8"/>
      <c r="G53" s="8"/>
      <c r="H53" s="8"/>
      <c r="I53" s="8"/>
      <c r="J53" s="8"/>
    </row>
    <row r="54">
      <c r="A54" s="8"/>
      <c r="B54" s="8"/>
      <c r="C54" s="8"/>
      <c r="D54" s="8"/>
      <c r="E54" s="8"/>
      <c r="F54" s="8"/>
      <c r="G54" s="8"/>
      <c r="H54" s="8"/>
      <c r="I54" s="8"/>
      <c r="J54" s="8"/>
    </row>
    <row r="55">
      <c r="A55" s="8"/>
      <c r="B55" s="8"/>
      <c r="C55" s="8"/>
      <c r="D55" s="8"/>
      <c r="E55" s="8"/>
      <c r="F55" s="8"/>
      <c r="G55" s="8"/>
      <c r="H55" s="8"/>
      <c r="I55" s="8"/>
      <c r="J55" s="8"/>
    </row>
    <row r="56">
      <c r="A56" s="8"/>
      <c r="B56" s="8"/>
      <c r="C56" s="8"/>
      <c r="D56" s="8"/>
      <c r="E56" s="8"/>
      <c r="F56" s="8"/>
      <c r="G56" s="8"/>
      <c r="H56" s="8"/>
      <c r="I56" s="8"/>
      <c r="J56" s="8"/>
    </row>
    <row r="57">
      <c r="A57" s="8"/>
      <c r="B57" s="8"/>
      <c r="C57" s="8"/>
      <c r="D57" s="8"/>
      <c r="E57" s="8"/>
      <c r="F57" s="8"/>
      <c r="G57" s="8"/>
      <c r="H57" s="8"/>
      <c r="I57" s="8"/>
      <c r="J57" s="8"/>
    </row>
    <row r="58">
      <c r="A58" s="8"/>
      <c r="B58" s="8"/>
      <c r="C58" s="8"/>
      <c r="D58" s="8"/>
      <c r="E58" s="8"/>
      <c r="F58" s="8"/>
      <c r="G58" s="8"/>
      <c r="H58" s="8"/>
      <c r="I58" s="8"/>
      <c r="J58" s="8"/>
    </row>
    <row r="59">
      <c r="A59" s="8"/>
      <c r="B59" s="8"/>
      <c r="C59" s="8"/>
      <c r="D59" s="8"/>
      <c r="E59" s="8"/>
      <c r="F59" s="8"/>
      <c r="G59" s="8"/>
      <c r="H59" s="8"/>
      <c r="I59" s="8"/>
      <c r="J59" s="8"/>
    </row>
    <row r="60">
      <c r="A60" s="8"/>
      <c r="B60" s="8"/>
      <c r="C60" s="8"/>
      <c r="D60" s="8"/>
      <c r="E60" s="8"/>
      <c r="F60" s="8"/>
      <c r="G60" s="8"/>
      <c r="H60" s="8"/>
      <c r="I60" s="8"/>
      <c r="J60" s="8"/>
    </row>
    <row r="61">
      <c r="A61" s="8"/>
      <c r="B61" s="8"/>
      <c r="C61" s="8"/>
      <c r="D61" s="8"/>
      <c r="E61" s="8"/>
      <c r="F61" s="8"/>
      <c r="G61" s="8"/>
      <c r="H61" s="8"/>
      <c r="I61" s="8"/>
      <c r="J61" s="8"/>
    </row>
    <row r="62">
      <c r="A62" s="8"/>
      <c r="B62" s="8"/>
      <c r="C62" s="8"/>
      <c r="D62" s="8"/>
      <c r="E62" s="8"/>
      <c r="F62" s="8"/>
      <c r="G62" s="8"/>
      <c r="H62" s="8"/>
      <c r="I62" s="8"/>
      <c r="J62" s="8"/>
    </row>
    <row r="63">
      <c r="A63" s="8"/>
      <c r="B63" s="8"/>
      <c r="C63" s="8"/>
      <c r="D63" s="8"/>
      <c r="E63" s="8"/>
      <c r="F63" s="8"/>
      <c r="G63" s="8"/>
      <c r="H63" s="8"/>
      <c r="I63" s="8"/>
      <c r="J63" s="8"/>
    </row>
    <row r="64">
      <c r="A64" s="8"/>
      <c r="B64" s="8"/>
      <c r="C64" s="8"/>
      <c r="D64" s="8"/>
      <c r="E64" s="8"/>
      <c r="F64" s="8"/>
      <c r="G64" s="8"/>
      <c r="H64" s="8"/>
      <c r="I64" s="8"/>
      <c r="J64" s="8"/>
    </row>
    <row r="65">
      <c r="A65" s="8"/>
      <c r="B65" s="8"/>
      <c r="C65" s="8"/>
      <c r="D65" s="8"/>
      <c r="E65" s="8"/>
      <c r="F65" s="8"/>
      <c r="G65" s="8"/>
      <c r="H65" s="8"/>
      <c r="I65" s="8"/>
      <c r="J65" s="8"/>
    </row>
    <row r="66">
      <c r="A66" s="8"/>
      <c r="B66" s="8"/>
      <c r="C66" s="8"/>
      <c r="D66" s="8"/>
      <c r="E66" s="8"/>
      <c r="F66" s="8"/>
      <c r="G66" s="8"/>
      <c r="H66" s="8"/>
      <c r="I66" s="8"/>
      <c r="J66" s="8"/>
    </row>
    <row r="67">
      <c r="A67" s="8"/>
      <c r="B67" s="8"/>
      <c r="C67" s="8"/>
      <c r="D67" s="8"/>
      <c r="E67" s="8"/>
      <c r="F67" s="8"/>
      <c r="G67" s="8"/>
      <c r="H67" s="8"/>
      <c r="I67" s="8"/>
      <c r="J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8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8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8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8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8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8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8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8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8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8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8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8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8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8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8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8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8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8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8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8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8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8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8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8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8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8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8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8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8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8"/>
    </row>
    <row r="936">
      <c r="A936" s="8"/>
      <c r="B936" s="8"/>
      <c r="C936" s="8"/>
      <c r="D936" s="8"/>
      <c r="E936" s="8"/>
      <c r="F936" s="8"/>
      <c r="G936" s="8"/>
      <c r="H936" s="8"/>
      <c r="I936" s="8"/>
      <c r="J936" s="8"/>
    </row>
    <row r="937">
      <c r="A937" s="8"/>
      <c r="B937" s="8"/>
      <c r="C937" s="8"/>
      <c r="D937" s="8"/>
      <c r="E937" s="8"/>
      <c r="F937" s="8"/>
      <c r="G937" s="8"/>
      <c r="H937" s="8"/>
      <c r="I937" s="8"/>
      <c r="J937" s="8"/>
    </row>
    <row r="938">
      <c r="A938" s="8"/>
      <c r="B938" s="8"/>
      <c r="C938" s="8"/>
      <c r="D938" s="8"/>
      <c r="E938" s="8"/>
      <c r="F938" s="8"/>
      <c r="G938" s="8"/>
      <c r="H938" s="8"/>
      <c r="I938" s="8"/>
      <c r="J938" s="8"/>
    </row>
    <row r="939">
      <c r="A939" s="8"/>
      <c r="B939" s="8"/>
      <c r="C939" s="8"/>
      <c r="D939" s="8"/>
      <c r="E939" s="8"/>
      <c r="F939" s="8"/>
      <c r="G939" s="8"/>
      <c r="H939" s="8"/>
      <c r="I939" s="8"/>
      <c r="J939" s="8"/>
    </row>
    <row r="940">
      <c r="A940" s="8"/>
      <c r="B940" s="8"/>
      <c r="C940" s="8"/>
      <c r="D940" s="8"/>
      <c r="E940" s="8"/>
      <c r="F940" s="8"/>
      <c r="G940" s="8"/>
      <c r="H940" s="8"/>
      <c r="I940" s="8"/>
      <c r="J940" s="8"/>
    </row>
    <row r="941">
      <c r="A941" s="8"/>
      <c r="B941" s="8"/>
      <c r="C941" s="8"/>
      <c r="D941" s="8"/>
      <c r="E941" s="8"/>
      <c r="F941" s="8"/>
      <c r="G941" s="8"/>
      <c r="H941" s="8"/>
      <c r="I941" s="8"/>
      <c r="J941" s="8"/>
    </row>
    <row r="942">
      <c r="A942" s="8"/>
      <c r="B942" s="8"/>
      <c r="C942" s="8"/>
      <c r="D942" s="8"/>
      <c r="E942" s="8"/>
      <c r="F942" s="8"/>
      <c r="G942" s="8"/>
      <c r="H942" s="8"/>
      <c r="I942" s="8"/>
      <c r="J942" s="8"/>
    </row>
    <row r="943">
      <c r="A943" s="8"/>
      <c r="B943" s="8"/>
      <c r="C943" s="8"/>
      <c r="D943" s="8"/>
      <c r="E943" s="8"/>
      <c r="F943" s="8"/>
      <c r="G943" s="8"/>
      <c r="H943" s="8"/>
      <c r="I943" s="8"/>
      <c r="J943" s="8"/>
    </row>
    <row r="944">
      <c r="A944" s="8"/>
      <c r="B944" s="8"/>
      <c r="C944" s="8"/>
      <c r="D944" s="8"/>
      <c r="E944" s="8"/>
      <c r="F944" s="8"/>
      <c r="G944" s="8"/>
      <c r="H944" s="8"/>
      <c r="I944" s="8"/>
      <c r="J944" s="8"/>
    </row>
    <row r="945">
      <c r="A945" s="8"/>
      <c r="B945" s="8"/>
      <c r="C945" s="8"/>
      <c r="D945" s="8"/>
      <c r="E945" s="8"/>
      <c r="F945" s="8"/>
      <c r="G945" s="8"/>
      <c r="H945" s="8"/>
      <c r="I945" s="8"/>
      <c r="J945" s="8"/>
    </row>
    <row r="946">
      <c r="A946" s="8"/>
      <c r="B946" s="8"/>
      <c r="C946" s="8"/>
      <c r="D946" s="8"/>
      <c r="E946" s="8"/>
      <c r="F946" s="8"/>
      <c r="G946" s="8"/>
      <c r="H946" s="8"/>
      <c r="I946" s="8"/>
      <c r="J946" s="8"/>
    </row>
    <row r="947">
      <c r="A947" s="8"/>
      <c r="B947" s="8"/>
      <c r="C947" s="8"/>
      <c r="D947" s="8"/>
      <c r="E947" s="8"/>
      <c r="F947" s="8"/>
      <c r="G947" s="8"/>
      <c r="H947" s="8"/>
      <c r="I947" s="8"/>
      <c r="J947" s="8"/>
    </row>
    <row r="948">
      <c r="A948" s="8"/>
      <c r="B948" s="8"/>
      <c r="C948" s="8"/>
      <c r="D948" s="8"/>
      <c r="E948" s="8"/>
      <c r="F948" s="8"/>
      <c r="G948" s="8"/>
      <c r="H948" s="8"/>
      <c r="I948" s="8"/>
      <c r="J948" s="8"/>
    </row>
    <row r="949">
      <c r="A949" s="8"/>
      <c r="B949" s="8"/>
      <c r="C949" s="8"/>
      <c r="D949" s="8"/>
      <c r="E949" s="8"/>
      <c r="F949" s="8"/>
      <c r="G949" s="8"/>
      <c r="H949" s="8"/>
      <c r="I949" s="8"/>
      <c r="J949" s="8"/>
    </row>
    <row r="950">
      <c r="A950" s="8"/>
      <c r="B950" s="8"/>
      <c r="C950" s="8"/>
      <c r="D950" s="8"/>
      <c r="E950" s="8"/>
      <c r="F950" s="8"/>
      <c r="G950" s="8"/>
      <c r="H950" s="8"/>
      <c r="I950" s="8"/>
      <c r="J950" s="8"/>
    </row>
    <row r="951">
      <c r="A951" s="8"/>
      <c r="B951" s="8"/>
      <c r="C951" s="8"/>
      <c r="D951" s="8"/>
      <c r="E951" s="8"/>
      <c r="F951" s="8"/>
      <c r="G951" s="8"/>
      <c r="H951" s="8"/>
      <c r="I951" s="8"/>
      <c r="J951" s="8"/>
    </row>
    <row r="952">
      <c r="A952" s="8"/>
      <c r="B952" s="8"/>
      <c r="C952" s="8"/>
      <c r="D952" s="8"/>
      <c r="E952" s="8"/>
      <c r="F952" s="8"/>
      <c r="G952" s="8"/>
      <c r="H952" s="8"/>
      <c r="I952" s="8"/>
      <c r="J952" s="8"/>
    </row>
    <row r="953">
      <c r="A953" s="8"/>
      <c r="B953" s="8"/>
      <c r="C953" s="8"/>
      <c r="D953" s="8"/>
      <c r="E953" s="8"/>
      <c r="F953" s="8"/>
      <c r="G953" s="8"/>
      <c r="H953" s="8"/>
      <c r="I953" s="8"/>
      <c r="J953" s="8"/>
    </row>
    <row r="954">
      <c r="A954" s="8"/>
      <c r="B954" s="8"/>
      <c r="C954" s="8"/>
      <c r="D954" s="8"/>
      <c r="E954" s="8"/>
      <c r="F954" s="8"/>
      <c r="G954" s="8"/>
      <c r="H954" s="8"/>
      <c r="I954" s="8"/>
      <c r="J954" s="8"/>
    </row>
    <row r="955">
      <c r="A955" s="8"/>
      <c r="B955" s="8"/>
      <c r="C955" s="8"/>
      <c r="D955" s="8"/>
      <c r="E955" s="8"/>
      <c r="F955" s="8"/>
      <c r="G955" s="8"/>
      <c r="H955" s="8"/>
      <c r="I955" s="8"/>
      <c r="J955" s="8"/>
    </row>
    <row r="956">
      <c r="A956" s="8"/>
      <c r="B956" s="8"/>
      <c r="C956" s="8"/>
      <c r="D956" s="8"/>
      <c r="E956" s="8"/>
      <c r="F956" s="8"/>
      <c r="G956" s="8"/>
      <c r="H956" s="8"/>
      <c r="I956" s="8"/>
      <c r="J956" s="8"/>
    </row>
    <row r="957">
      <c r="A957" s="8"/>
      <c r="B957" s="8"/>
      <c r="C957" s="8"/>
      <c r="D957" s="8"/>
      <c r="E957" s="8"/>
      <c r="F957" s="8"/>
      <c r="G957" s="8"/>
      <c r="H957" s="8"/>
      <c r="I957" s="8"/>
      <c r="J957" s="8"/>
    </row>
    <row r="958">
      <c r="A958" s="8"/>
      <c r="B958" s="8"/>
      <c r="C958" s="8"/>
      <c r="D958" s="8"/>
      <c r="E958" s="8"/>
      <c r="F958" s="8"/>
      <c r="G958" s="8"/>
      <c r="H958" s="8"/>
      <c r="I958" s="8"/>
      <c r="J958" s="8"/>
    </row>
    <row r="959">
      <c r="A959" s="8"/>
      <c r="B959" s="8"/>
      <c r="C959" s="8"/>
      <c r="D959" s="8"/>
      <c r="E959" s="8"/>
      <c r="F959" s="8"/>
      <c r="G959" s="8"/>
      <c r="H959" s="8"/>
      <c r="I959" s="8"/>
      <c r="J959" s="8"/>
    </row>
    <row r="960">
      <c r="A960" s="8"/>
      <c r="B960" s="8"/>
      <c r="C960" s="8"/>
      <c r="D960" s="8"/>
      <c r="E960" s="8"/>
      <c r="F960" s="8"/>
      <c r="G960" s="8"/>
      <c r="H960" s="8"/>
      <c r="I960" s="8"/>
      <c r="J960" s="8"/>
    </row>
    <row r="961">
      <c r="A961" s="8"/>
      <c r="B961" s="8"/>
      <c r="C961" s="8"/>
      <c r="D961" s="8"/>
      <c r="E961" s="8"/>
      <c r="F961" s="8"/>
      <c r="G961" s="8"/>
      <c r="H961" s="8"/>
      <c r="I961" s="8"/>
      <c r="J961" s="8"/>
    </row>
    <row r="962">
      <c r="A962" s="8"/>
      <c r="B962" s="8"/>
      <c r="C962" s="8"/>
      <c r="D962" s="8"/>
      <c r="E962" s="8"/>
      <c r="F962" s="8"/>
      <c r="G962" s="8"/>
      <c r="H962" s="8"/>
      <c r="I962" s="8"/>
      <c r="J962" s="8"/>
    </row>
    <row r="963">
      <c r="A963" s="8"/>
      <c r="B963" s="8"/>
      <c r="C963" s="8"/>
      <c r="D963" s="8"/>
      <c r="E963" s="8"/>
      <c r="F963" s="8"/>
      <c r="G963" s="8"/>
      <c r="H963" s="8"/>
      <c r="I963" s="8"/>
      <c r="J963" s="8"/>
    </row>
    <row r="964">
      <c r="A964" s="8"/>
      <c r="B964" s="8"/>
      <c r="C964" s="8"/>
      <c r="D964" s="8"/>
      <c r="E964" s="8"/>
      <c r="F964" s="8"/>
      <c r="G964" s="8"/>
      <c r="H964" s="8"/>
      <c r="I964" s="8"/>
      <c r="J964" s="8"/>
    </row>
    <row r="965">
      <c r="A965" s="8"/>
      <c r="B965" s="8"/>
      <c r="C965" s="8"/>
      <c r="D965" s="8"/>
      <c r="E965" s="8"/>
      <c r="F965" s="8"/>
      <c r="G965" s="8"/>
      <c r="H965" s="8"/>
      <c r="I965" s="8"/>
      <c r="J965" s="8"/>
    </row>
    <row r="966">
      <c r="A966" s="8"/>
      <c r="B966" s="8"/>
      <c r="C966" s="8"/>
      <c r="D966" s="8"/>
      <c r="E966" s="8"/>
      <c r="F966" s="8"/>
      <c r="G966" s="8"/>
      <c r="H966" s="8"/>
      <c r="I966" s="8"/>
      <c r="J966" s="8"/>
    </row>
    <row r="967">
      <c r="A967" s="8"/>
      <c r="B967" s="8"/>
      <c r="C967" s="8"/>
      <c r="D967" s="8"/>
      <c r="E967" s="8"/>
      <c r="F967" s="8"/>
      <c r="G967" s="8"/>
      <c r="H967" s="8"/>
      <c r="I967" s="8"/>
      <c r="J967" s="8"/>
    </row>
    <row r="968">
      <c r="A968" s="8"/>
      <c r="B968" s="8"/>
      <c r="C968" s="8"/>
      <c r="D968" s="8"/>
      <c r="E968" s="8"/>
      <c r="F968" s="8"/>
      <c r="G968" s="8"/>
      <c r="H968" s="8"/>
      <c r="I968" s="8"/>
      <c r="J968" s="8"/>
    </row>
    <row r="969">
      <c r="A969" s="8"/>
      <c r="B969" s="8"/>
      <c r="C969" s="8"/>
      <c r="D969" s="8"/>
      <c r="E969" s="8"/>
      <c r="F969" s="8"/>
      <c r="G969" s="8"/>
      <c r="H969" s="8"/>
      <c r="I969" s="8"/>
      <c r="J969" s="8"/>
    </row>
    <row r="970">
      <c r="A970" s="8"/>
      <c r="B970" s="8"/>
      <c r="C970" s="8"/>
      <c r="D970" s="8"/>
      <c r="E970" s="8"/>
      <c r="F970" s="8"/>
      <c r="G970" s="8"/>
      <c r="H970" s="8"/>
      <c r="I970" s="8"/>
      <c r="J970" s="8"/>
    </row>
    <row r="971">
      <c r="A971" s="8"/>
      <c r="B971" s="8"/>
      <c r="C971" s="8"/>
      <c r="D971" s="8"/>
      <c r="E971" s="8"/>
      <c r="F971" s="8"/>
      <c r="G971" s="8"/>
      <c r="H971" s="8"/>
      <c r="I971" s="8"/>
      <c r="J971" s="8"/>
    </row>
    <row r="972">
      <c r="A972" s="8"/>
      <c r="B972" s="8"/>
      <c r="C972" s="8"/>
      <c r="D972" s="8"/>
      <c r="E972" s="8"/>
      <c r="F972" s="8"/>
      <c r="G972" s="8"/>
      <c r="H972" s="8"/>
      <c r="I972" s="8"/>
      <c r="J972" s="8"/>
    </row>
    <row r="973">
      <c r="A973" s="8"/>
      <c r="B973" s="8"/>
      <c r="C973" s="8"/>
      <c r="D973" s="8"/>
      <c r="E973" s="8"/>
      <c r="F973" s="8"/>
      <c r="G973" s="8"/>
      <c r="H973" s="8"/>
      <c r="I973" s="8"/>
      <c r="J973" s="8"/>
    </row>
    <row r="974">
      <c r="A974" s="8"/>
      <c r="B974" s="8"/>
      <c r="C974" s="8"/>
      <c r="D974" s="8"/>
      <c r="E974" s="8"/>
      <c r="F974" s="8"/>
      <c r="G974" s="8"/>
      <c r="H974" s="8"/>
      <c r="I974" s="8"/>
      <c r="J974" s="8"/>
    </row>
    <row r="975">
      <c r="A975" s="8"/>
      <c r="B975" s="8"/>
      <c r="C975" s="8"/>
      <c r="D975" s="8"/>
      <c r="E975" s="8"/>
      <c r="F975" s="8"/>
      <c r="G975" s="8"/>
      <c r="H975" s="8"/>
      <c r="I975" s="8"/>
      <c r="J975" s="8"/>
    </row>
    <row r="976">
      <c r="A976" s="8"/>
      <c r="B976" s="8"/>
      <c r="C976" s="8"/>
      <c r="D976" s="8"/>
      <c r="E976" s="8"/>
      <c r="F976" s="8"/>
      <c r="G976" s="8"/>
      <c r="H976" s="8"/>
      <c r="I976" s="8"/>
      <c r="J976" s="8"/>
    </row>
    <row r="977">
      <c r="A977" s="8"/>
      <c r="B977" s="8"/>
      <c r="C977" s="8"/>
      <c r="D977" s="8"/>
      <c r="E977" s="8"/>
      <c r="F977" s="8"/>
      <c r="G977" s="8"/>
      <c r="H977" s="8"/>
      <c r="I977" s="8"/>
      <c r="J977" s="8"/>
    </row>
    <row r="978">
      <c r="A978" s="8"/>
      <c r="B978" s="8"/>
      <c r="C978" s="8"/>
      <c r="D978" s="8"/>
      <c r="E978" s="8"/>
      <c r="F978" s="8"/>
      <c r="G978" s="8"/>
      <c r="H978" s="8"/>
      <c r="I978" s="8"/>
      <c r="J978" s="8"/>
    </row>
    <row r="979">
      <c r="A979" s="8"/>
      <c r="B979" s="8"/>
      <c r="C979" s="8"/>
      <c r="D979" s="8"/>
      <c r="E979" s="8"/>
      <c r="F979" s="8"/>
      <c r="G979" s="8"/>
      <c r="H979" s="8"/>
      <c r="I979" s="8"/>
      <c r="J979" s="8"/>
    </row>
    <row r="980">
      <c r="A980" s="8"/>
      <c r="B980" s="8"/>
      <c r="C980" s="8"/>
      <c r="D980" s="8"/>
      <c r="E980" s="8"/>
      <c r="F980" s="8"/>
      <c r="G980" s="8"/>
      <c r="H980" s="8"/>
      <c r="I980" s="8"/>
      <c r="J980" s="8"/>
    </row>
    <row r="981">
      <c r="A981" s="8"/>
      <c r="B981" s="8"/>
      <c r="C981" s="8"/>
      <c r="D981" s="8"/>
      <c r="E981" s="8"/>
      <c r="F981" s="8"/>
      <c r="G981" s="8"/>
      <c r="H981" s="8"/>
      <c r="I981" s="8"/>
      <c r="J981" s="8"/>
    </row>
    <row r="982">
      <c r="A982" s="8"/>
      <c r="B982" s="8"/>
      <c r="C982" s="8"/>
      <c r="D982" s="8"/>
      <c r="E982" s="8"/>
      <c r="F982" s="8"/>
      <c r="G982" s="8"/>
      <c r="H982" s="8"/>
      <c r="I982" s="8"/>
      <c r="J982" s="8"/>
    </row>
    <row r="983">
      <c r="A983" s="8"/>
      <c r="B983" s="8"/>
      <c r="C983" s="8"/>
      <c r="D983" s="8"/>
      <c r="E983" s="8"/>
      <c r="F983" s="8"/>
      <c r="G983" s="8"/>
      <c r="H983" s="8"/>
      <c r="I983" s="8"/>
      <c r="J983" s="8"/>
    </row>
    <row r="984">
      <c r="A984" s="8"/>
      <c r="B984" s="8"/>
      <c r="C984" s="8"/>
      <c r="D984" s="8"/>
      <c r="E984" s="8"/>
      <c r="F984" s="8"/>
      <c r="G984" s="8"/>
      <c r="H984" s="8"/>
      <c r="I984" s="8"/>
      <c r="J984" s="8"/>
    </row>
    <row r="985">
      <c r="A985" s="8"/>
      <c r="B985" s="8"/>
      <c r="C985" s="8"/>
      <c r="D985" s="8"/>
      <c r="E985" s="8"/>
      <c r="F985" s="8"/>
      <c r="G985" s="8"/>
      <c r="H985" s="8"/>
      <c r="I985" s="8"/>
      <c r="J985" s="8"/>
    </row>
    <row r="986">
      <c r="A986" s="8"/>
      <c r="B986" s="8"/>
      <c r="C986" s="8"/>
      <c r="D986" s="8"/>
      <c r="E986" s="8"/>
      <c r="F986" s="8"/>
      <c r="G986" s="8"/>
      <c r="H986" s="8"/>
      <c r="I986" s="8"/>
      <c r="J986" s="8"/>
    </row>
    <row r="987">
      <c r="A987" s="8"/>
      <c r="B987" s="8"/>
      <c r="C987" s="8"/>
      <c r="D987" s="8"/>
      <c r="E987" s="8"/>
      <c r="F987" s="8"/>
      <c r="G987" s="8"/>
      <c r="H987" s="8"/>
      <c r="I987" s="8"/>
      <c r="J987" s="8"/>
    </row>
    <row r="988">
      <c r="A988" s="8"/>
      <c r="B988" s="8"/>
      <c r="C988" s="8"/>
      <c r="D988" s="8"/>
      <c r="E988" s="8"/>
      <c r="F988" s="8"/>
      <c r="G988" s="8"/>
      <c r="H988" s="8"/>
      <c r="I988" s="8"/>
      <c r="J988" s="8"/>
    </row>
    <row r="989">
      <c r="A989" s="8"/>
      <c r="B989" s="8"/>
      <c r="C989" s="8"/>
      <c r="D989" s="8"/>
      <c r="E989" s="8"/>
      <c r="F989" s="8"/>
      <c r="G989" s="8"/>
      <c r="H989" s="8"/>
      <c r="I989" s="8"/>
      <c r="J989" s="8"/>
    </row>
    <row r="990">
      <c r="A990" s="8"/>
      <c r="B990" s="8"/>
      <c r="C990" s="8"/>
      <c r="D990" s="8"/>
      <c r="E990" s="8"/>
      <c r="F990" s="8"/>
      <c r="G990" s="8"/>
      <c r="H990" s="8"/>
      <c r="I990" s="8"/>
      <c r="J990" s="8"/>
    </row>
    <row r="991">
      <c r="A991" s="8"/>
      <c r="B991" s="8"/>
      <c r="C991" s="8"/>
      <c r="D991" s="8"/>
      <c r="E991" s="8"/>
      <c r="F991" s="8"/>
      <c r="G991" s="8"/>
      <c r="H991" s="8"/>
      <c r="I991" s="8"/>
      <c r="J991" s="8"/>
    </row>
    <row r="992">
      <c r="A992" s="8"/>
      <c r="B992" s="8"/>
      <c r="C992" s="8"/>
      <c r="D992" s="8"/>
      <c r="E992" s="8"/>
      <c r="F992" s="8"/>
      <c r="G992" s="8"/>
      <c r="H992" s="8"/>
      <c r="I992" s="8"/>
      <c r="J992" s="8"/>
    </row>
    <row r="993">
      <c r="A993" s="8"/>
      <c r="B993" s="8"/>
      <c r="C993" s="8"/>
      <c r="D993" s="8"/>
      <c r="E993" s="8"/>
      <c r="F993" s="8"/>
      <c r="G993" s="8"/>
      <c r="H993" s="8"/>
      <c r="I993" s="8"/>
      <c r="J993" s="8"/>
    </row>
    <row r="994">
      <c r="A994" s="8"/>
      <c r="B994" s="8"/>
      <c r="C994" s="8"/>
      <c r="D994" s="8"/>
      <c r="E994" s="8"/>
      <c r="F994" s="8"/>
      <c r="G994" s="8"/>
      <c r="H994" s="8"/>
      <c r="I994" s="8"/>
      <c r="J994" s="8"/>
    </row>
    <row r="995">
      <c r="A995" s="8"/>
      <c r="B995" s="8"/>
      <c r="C995" s="8"/>
      <c r="D995" s="8"/>
      <c r="E995" s="8"/>
      <c r="F995" s="8"/>
      <c r="G995" s="8"/>
      <c r="H995" s="8"/>
      <c r="I995" s="8"/>
      <c r="J995" s="8"/>
    </row>
    <row r="996">
      <c r="A996" s="8"/>
      <c r="B996" s="8"/>
      <c r="C996" s="8"/>
      <c r="D996" s="8"/>
      <c r="E996" s="8"/>
      <c r="F996" s="8"/>
      <c r="G996" s="8"/>
      <c r="H996" s="8"/>
      <c r="I996" s="8"/>
      <c r="J996" s="8"/>
    </row>
    <row r="997">
      <c r="A997" s="8"/>
      <c r="B997" s="8"/>
      <c r="C997" s="8"/>
      <c r="D997" s="8"/>
      <c r="E997" s="8"/>
      <c r="F997" s="8"/>
      <c r="G997" s="8"/>
      <c r="H997" s="8"/>
      <c r="I997" s="8"/>
      <c r="J997" s="8"/>
    </row>
    <row r="998">
      <c r="A998" s="8"/>
      <c r="B998" s="8"/>
      <c r="C998" s="8"/>
      <c r="D998" s="8"/>
      <c r="E998" s="8"/>
      <c r="F998" s="8"/>
      <c r="G998" s="8"/>
      <c r="H998" s="8"/>
      <c r="I998" s="8"/>
      <c r="J998" s="8"/>
    </row>
    <row r="999">
      <c r="A999" s="8"/>
      <c r="B999" s="8"/>
      <c r="C999" s="8"/>
      <c r="D999" s="8"/>
      <c r="E999" s="8"/>
      <c r="F999" s="8"/>
      <c r="G999" s="8"/>
      <c r="H999" s="8"/>
      <c r="I999" s="8"/>
      <c r="J999" s="8"/>
    </row>
    <row r="1000">
      <c r="A1000" s="8"/>
      <c r="B1000" s="8"/>
      <c r="C1000" s="8"/>
      <c r="D1000" s="8"/>
      <c r="E1000" s="8"/>
      <c r="F1000" s="8"/>
      <c r="G1000" s="8"/>
      <c r="H1000" s="8"/>
      <c r="I1000" s="8"/>
      <c r="J1000" s="8"/>
    </row>
    <row r="1001">
      <c r="A1001" s="8"/>
      <c r="B1001" s="8"/>
      <c r="C1001" s="8"/>
      <c r="D1001" s="8"/>
      <c r="E1001" s="8"/>
      <c r="F1001" s="8"/>
      <c r="G1001" s="8"/>
      <c r="H1001" s="8"/>
      <c r="I1001" s="8"/>
      <c r="J1001" s="8"/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23" t="s">
        <v>1850</v>
      </c>
      <c r="B1" s="23" t="s">
        <v>1851</v>
      </c>
      <c r="C1" s="23" t="s">
        <v>1852</v>
      </c>
      <c r="D1" s="23" t="s">
        <v>467</v>
      </c>
      <c r="E1" s="23" t="s">
        <v>1853</v>
      </c>
      <c r="F1" s="23" t="s">
        <v>1854</v>
      </c>
      <c r="G1" s="60" t="s">
        <v>1857</v>
      </c>
      <c r="H1" s="60" t="s">
        <v>1869</v>
      </c>
      <c r="I1" s="60" t="s">
        <v>1873</v>
      </c>
      <c r="J1" s="23" t="s">
        <v>7</v>
      </c>
      <c r="K1" s="23" t="s">
        <v>288</v>
      </c>
      <c r="L1" s="15" t="s">
        <v>118</v>
      </c>
    </row>
    <row r="2">
      <c r="A2" s="23" t="s">
        <v>20</v>
      </c>
      <c r="B2" s="23" t="s">
        <v>1876</v>
      </c>
      <c r="C2" s="23" t="s">
        <v>1877</v>
      </c>
      <c r="D2" s="29">
        <v>2004.0</v>
      </c>
      <c r="E2" s="29">
        <v>0.0</v>
      </c>
      <c r="F2" s="23" t="s">
        <v>1880</v>
      </c>
      <c r="G2" s="23" t="s">
        <v>17</v>
      </c>
      <c r="H2" s="29">
        <v>1.0</v>
      </c>
      <c r="I2" s="29">
        <v>1.0</v>
      </c>
      <c r="J2" s="23" t="s">
        <v>24</v>
      </c>
      <c r="K2" s="23" t="s">
        <v>26</v>
      </c>
      <c r="L2" s="15" t="s">
        <v>1881</v>
      </c>
    </row>
    <row r="3">
      <c r="A3" s="23" t="s">
        <v>20</v>
      </c>
      <c r="B3" s="23" t="s">
        <v>1876</v>
      </c>
      <c r="C3" s="23" t="s">
        <v>1877</v>
      </c>
      <c r="D3" s="29">
        <v>2005.0</v>
      </c>
      <c r="E3" s="29">
        <v>215067.0</v>
      </c>
      <c r="F3" s="23" t="s">
        <v>1880</v>
      </c>
      <c r="G3" s="23" t="s">
        <v>17</v>
      </c>
      <c r="H3" s="29">
        <v>1.0</v>
      </c>
      <c r="I3" s="29">
        <v>1.0</v>
      </c>
      <c r="J3" s="23" t="s">
        <v>24</v>
      </c>
      <c r="K3" s="23" t="s">
        <v>26</v>
      </c>
      <c r="L3" s="21" t="s">
        <v>1885</v>
      </c>
    </row>
    <row r="4">
      <c r="A4" s="23" t="s">
        <v>20</v>
      </c>
      <c r="B4" s="23" t="s">
        <v>1876</v>
      </c>
      <c r="C4" s="23" t="s">
        <v>1877</v>
      </c>
      <c r="D4" s="29">
        <v>2006.0</v>
      </c>
      <c r="E4" s="29">
        <v>606005.0</v>
      </c>
      <c r="F4" s="23" t="s">
        <v>1880</v>
      </c>
      <c r="G4" s="23" t="s">
        <v>17</v>
      </c>
      <c r="H4" s="29">
        <v>1.0</v>
      </c>
      <c r="I4" s="29">
        <v>1.0</v>
      </c>
      <c r="J4" s="23" t="s">
        <v>24</v>
      </c>
      <c r="K4" s="23" t="s">
        <v>26</v>
      </c>
    </row>
    <row r="5">
      <c r="A5" s="23" t="s">
        <v>20</v>
      </c>
      <c r="B5" s="23" t="s">
        <v>1876</v>
      </c>
      <c r="C5" s="23" t="s">
        <v>1877</v>
      </c>
      <c r="D5" s="29">
        <v>2007.0</v>
      </c>
      <c r="E5" s="29">
        <v>210725.0</v>
      </c>
      <c r="F5" s="23" t="s">
        <v>1880</v>
      </c>
      <c r="G5" s="23" t="s">
        <v>17</v>
      </c>
      <c r="H5" s="29">
        <v>1.0</v>
      </c>
      <c r="I5" s="29">
        <v>1.0</v>
      </c>
      <c r="J5" s="23" t="s">
        <v>24</v>
      </c>
      <c r="K5" s="23" t="s">
        <v>26</v>
      </c>
    </row>
    <row r="6">
      <c r="A6" s="23" t="s">
        <v>20</v>
      </c>
      <c r="B6" s="23" t="s">
        <v>1876</v>
      </c>
      <c r="C6" s="23" t="s">
        <v>1877</v>
      </c>
      <c r="D6" s="29">
        <v>2008.0</v>
      </c>
      <c r="E6" s="29">
        <v>0.0</v>
      </c>
      <c r="F6" s="23" t="s">
        <v>1880</v>
      </c>
      <c r="G6" s="23" t="s">
        <v>17</v>
      </c>
      <c r="H6" s="29">
        <v>1.0</v>
      </c>
      <c r="I6" s="29">
        <v>1.0</v>
      </c>
      <c r="J6" s="23" t="s">
        <v>24</v>
      </c>
      <c r="K6" s="23" t="s">
        <v>26</v>
      </c>
    </row>
    <row r="7">
      <c r="A7" s="23" t="s">
        <v>20</v>
      </c>
      <c r="B7" s="23" t="s">
        <v>1876</v>
      </c>
      <c r="C7" s="23" t="s">
        <v>1877</v>
      </c>
      <c r="D7" s="29">
        <v>2009.0</v>
      </c>
      <c r="E7" s="29">
        <v>0.0</v>
      </c>
      <c r="F7" s="23" t="s">
        <v>1880</v>
      </c>
      <c r="G7" s="23" t="s">
        <v>17</v>
      </c>
      <c r="H7" s="29">
        <v>1.0</v>
      </c>
      <c r="I7" s="29">
        <v>1.0</v>
      </c>
      <c r="J7" s="23" t="s">
        <v>24</v>
      </c>
      <c r="K7" s="23" t="s">
        <v>26</v>
      </c>
    </row>
    <row r="8">
      <c r="A8" s="23" t="s">
        <v>20</v>
      </c>
      <c r="B8" s="23" t="s">
        <v>1876</v>
      </c>
      <c r="C8" s="23" t="s">
        <v>1877</v>
      </c>
      <c r="D8" s="29">
        <v>2010.0</v>
      </c>
      <c r="E8" s="29">
        <v>0.0</v>
      </c>
      <c r="F8" s="23" t="s">
        <v>1880</v>
      </c>
      <c r="G8" s="23" t="s">
        <v>17</v>
      </c>
      <c r="H8" s="29">
        <v>1.0</v>
      </c>
      <c r="I8" s="29">
        <v>1.0</v>
      </c>
      <c r="J8" s="23" t="s">
        <v>24</v>
      </c>
      <c r="K8" s="23" t="s">
        <v>26</v>
      </c>
    </row>
    <row r="9">
      <c r="A9" s="23" t="s">
        <v>20</v>
      </c>
      <c r="B9" s="23" t="s">
        <v>1876</v>
      </c>
      <c r="C9" s="23" t="s">
        <v>1877</v>
      </c>
      <c r="D9" s="29">
        <v>2011.0</v>
      </c>
      <c r="E9" s="29">
        <v>0.0</v>
      </c>
      <c r="F9" s="23" t="s">
        <v>1880</v>
      </c>
      <c r="G9" s="23" t="s">
        <v>17</v>
      </c>
      <c r="H9" s="29">
        <v>1.0</v>
      </c>
      <c r="I9" s="29">
        <v>1.0</v>
      </c>
      <c r="J9" s="23" t="s">
        <v>24</v>
      </c>
      <c r="K9" s="23" t="s">
        <v>26</v>
      </c>
    </row>
    <row r="10">
      <c r="A10" s="23" t="s">
        <v>20</v>
      </c>
      <c r="B10" s="23" t="s">
        <v>1876</v>
      </c>
      <c r="C10" s="23" t="s">
        <v>1877</v>
      </c>
      <c r="D10" s="29">
        <v>2012.0</v>
      </c>
      <c r="E10" s="29">
        <v>0.0</v>
      </c>
      <c r="F10" s="23" t="s">
        <v>1880</v>
      </c>
      <c r="G10" s="23" t="s">
        <v>17</v>
      </c>
      <c r="H10" s="29">
        <v>1.0</v>
      </c>
      <c r="I10" s="29">
        <v>1.0</v>
      </c>
      <c r="J10" s="23" t="s">
        <v>24</v>
      </c>
      <c r="K10" s="23" t="s">
        <v>26</v>
      </c>
    </row>
    <row r="11">
      <c r="A11" s="23" t="s">
        <v>20</v>
      </c>
      <c r="B11" s="23" t="s">
        <v>1876</v>
      </c>
      <c r="C11" s="23" t="s">
        <v>1877</v>
      </c>
      <c r="D11" s="29">
        <v>2013.0</v>
      </c>
      <c r="E11" s="29">
        <v>0.0</v>
      </c>
      <c r="F11" s="23" t="s">
        <v>1880</v>
      </c>
      <c r="G11" s="23" t="s">
        <v>17</v>
      </c>
      <c r="H11" s="29">
        <v>1.0</v>
      </c>
      <c r="I11" s="29">
        <v>1.0</v>
      </c>
      <c r="J11" s="23" t="s">
        <v>24</v>
      </c>
      <c r="K11" s="23" t="s">
        <v>26</v>
      </c>
    </row>
    <row r="12">
      <c r="A12" s="23" t="s">
        <v>20</v>
      </c>
      <c r="B12" s="23" t="s">
        <v>1876</v>
      </c>
      <c r="C12" s="23" t="s">
        <v>1877</v>
      </c>
      <c r="D12" s="29">
        <v>2014.0</v>
      </c>
      <c r="E12" s="29">
        <v>0.0</v>
      </c>
      <c r="F12" s="23" t="s">
        <v>1880</v>
      </c>
      <c r="G12" s="23" t="s">
        <v>17</v>
      </c>
      <c r="H12" s="29">
        <v>1.0</v>
      </c>
      <c r="I12" s="29">
        <v>1.0</v>
      </c>
      <c r="J12" s="23" t="s">
        <v>24</v>
      </c>
      <c r="K12" s="23" t="s">
        <v>26</v>
      </c>
    </row>
    <row r="13">
      <c r="A13" s="23" t="s">
        <v>34</v>
      </c>
      <c r="B13" s="23" t="s">
        <v>1876</v>
      </c>
      <c r="C13" s="23" t="s">
        <v>1877</v>
      </c>
      <c r="D13" s="29">
        <v>2004.0</v>
      </c>
      <c r="E13" s="29">
        <v>671590.0</v>
      </c>
      <c r="F13" s="23" t="s">
        <v>1904</v>
      </c>
      <c r="G13" s="23" t="s">
        <v>19</v>
      </c>
      <c r="H13" s="29">
        <v>4.0</v>
      </c>
      <c r="I13" s="29">
        <v>4.0</v>
      </c>
      <c r="J13" s="23" t="s">
        <v>35</v>
      </c>
      <c r="K13" s="23" t="s">
        <v>26</v>
      </c>
    </row>
    <row r="14">
      <c r="A14" s="23" t="s">
        <v>34</v>
      </c>
      <c r="B14" s="23" t="s">
        <v>1876</v>
      </c>
      <c r="C14" s="23" t="s">
        <v>1877</v>
      </c>
      <c r="D14" s="29">
        <v>2005.0</v>
      </c>
      <c r="E14" s="29">
        <v>543408.0</v>
      </c>
      <c r="F14" s="23" t="s">
        <v>1904</v>
      </c>
      <c r="G14" s="23" t="s">
        <v>19</v>
      </c>
      <c r="H14" s="29">
        <v>4.0</v>
      </c>
      <c r="I14" s="29">
        <v>4.0</v>
      </c>
      <c r="J14" s="23" t="s">
        <v>35</v>
      </c>
      <c r="K14" s="23" t="s">
        <v>26</v>
      </c>
    </row>
    <row r="15">
      <c r="A15" s="23" t="s">
        <v>34</v>
      </c>
      <c r="B15" s="23" t="s">
        <v>1876</v>
      </c>
      <c r="C15" s="23" t="s">
        <v>1877</v>
      </c>
      <c r="D15" s="29">
        <v>2006.0</v>
      </c>
      <c r="E15" s="29">
        <v>492669.0</v>
      </c>
      <c r="F15" s="23" t="s">
        <v>1904</v>
      </c>
      <c r="G15" s="23" t="s">
        <v>19</v>
      </c>
      <c r="H15" s="29">
        <v>4.0</v>
      </c>
      <c r="I15" s="29">
        <v>4.0</v>
      </c>
      <c r="J15" s="23" t="s">
        <v>35</v>
      </c>
      <c r="K15" s="23" t="s">
        <v>26</v>
      </c>
    </row>
    <row r="16">
      <c r="A16" s="23" t="s">
        <v>34</v>
      </c>
      <c r="B16" s="23" t="s">
        <v>1876</v>
      </c>
      <c r="C16" s="23" t="s">
        <v>1877</v>
      </c>
      <c r="D16" s="29">
        <v>2007.0</v>
      </c>
      <c r="E16" s="29">
        <v>470601.0</v>
      </c>
      <c r="F16" s="23" t="s">
        <v>1904</v>
      </c>
      <c r="G16" s="23" t="s">
        <v>19</v>
      </c>
      <c r="H16" s="29">
        <v>4.0</v>
      </c>
      <c r="I16" s="29">
        <v>4.0</v>
      </c>
      <c r="J16" s="23" t="s">
        <v>35</v>
      </c>
      <c r="K16" s="23" t="s">
        <v>26</v>
      </c>
    </row>
    <row r="17">
      <c r="A17" s="23" t="s">
        <v>34</v>
      </c>
      <c r="B17" s="23" t="s">
        <v>1876</v>
      </c>
      <c r="C17" s="23" t="s">
        <v>1877</v>
      </c>
      <c r="D17" s="29">
        <v>2008.0</v>
      </c>
      <c r="E17" s="29">
        <v>6235536.0</v>
      </c>
      <c r="F17" s="23" t="s">
        <v>1904</v>
      </c>
      <c r="G17" s="23" t="s">
        <v>19</v>
      </c>
      <c r="H17" s="29">
        <v>4.0</v>
      </c>
      <c r="I17" s="29">
        <v>4.0</v>
      </c>
      <c r="J17" s="23" t="s">
        <v>35</v>
      </c>
      <c r="K17" s="23" t="s">
        <v>26</v>
      </c>
    </row>
    <row r="18">
      <c r="A18" s="23" t="s">
        <v>34</v>
      </c>
      <c r="B18" s="23" t="s">
        <v>1876</v>
      </c>
      <c r="C18" s="23" t="s">
        <v>1877</v>
      </c>
      <c r="D18" s="29">
        <v>2009.0</v>
      </c>
      <c r="E18" s="29">
        <v>973161.2</v>
      </c>
      <c r="F18" s="23" t="s">
        <v>1904</v>
      </c>
      <c r="G18" s="23" t="s">
        <v>19</v>
      </c>
      <c r="H18" s="29">
        <v>4.0</v>
      </c>
      <c r="I18" s="29">
        <v>4.0</v>
      </c>
      <c r="J18" s="23" t="s">
        <v>35</v>
      </c>
      <c r="K18" s="23" t="s">
        <v>26</v>
      </c>
    </row>
    <row r="19">
      <c r="A19" s="23" t="s">
        <v>34</v>
      </c>
      <c r="B19" s="23" t="s">
        <v>1876</v>
      </c>
      <c r="C19" s="23" t="s">
        <v>1877</v>
      </c>
      <c r="D19" s="29">
        <v>2010.0</v>
      </c>
      <c r="E19" s="29">
        <v>586214.6</v>
      </c>
      <c r="F19" s="23" t="s">
        <v>1904</v>
      </c>
      <c r="G19" s="23" t="s">
        <v>19</v>
      </c>
      <c r="H19" s="29">
        <v>4.0</v>
      </c>
      <c r="I19" s="29">
        <v>4.0</v>
      </c>
      <c r="J19" s="23" t="s">
        <v>35</v>
      </c>
      <c r="K19" s="23" t="s">
        <v>26</v>
      </c>
    </row>
    <row r="20">
      <c r="A20" s="23" t="s">
        <v>34</v>
      </c>
      <c r="B20" s="23" t="s">
        <v>1876</v>
      </c>
      <c r="C20" s="23" t="s">
        <v>1877</v>
      </c>
      <c r="D20" s="29">
        <v>2011.0</v>
      </c>
      <c r="E20" s="29">
        <v>536024.5</v>
      </c>
      <c r="F20" s="23" t="s">
        <v>1904</v>
      </c>
      <c r="G20" s="23" t="s">
        <v>19</v>
      </c>
      <c r="H20" s="29">
        <v>4.0</v>
      </c>
      <c r="I20" s="29">
        <v>4.0</v>
      </c>
      <c r="J20" s="23" t="s">
        <v>35</v>
      </c>
      <c r="K20" s="23" t="s">
        <v>26</v>
      </c>
    </row>
    <row r="21">
      <c r="A21" s="23" t="s">
        <v>34</v>
      </c>
      <c r="B21" s="23" t="s">
        <v>1876</v>
      </c>
      <c r="C21" s="23" t="s">
        <v>1877</v>
      </c>
      <c r="D21" s="29">
        <v>2012.0</v>
      </c>
      <c r="E21" s="29">
        <v>194524.4</v>
      </c>
      <c r="F21" s="23" t="s">
        <v>1904</v>
      </c>
      <c r="G21" s="23" t="s">
        <v>19</v>
      </c>
      <c r="H21" s="29">
        <v>4.0</v>
      </c>
      <c r="I21" s="29">
        <v>4.0</v>
      </c>
      <c r="J21" s="23" t="s">
        <v>35</v>
      </c>
      <c r="K21" s="23" t="s">
        <v>26</v>
      </c>
    </row>
    <row r="22">
      <c r="A22" s="23" t="s">
        <v>34</v>
      </c>
      <c r="B22" s="23" t="s">
        <v>1876</v>
      </c>
      <c r="C22" s="23" t="s">
        <v>1877</v>
      </c>
      <c r="D22" s="29">
        <v>2013.0</v>
      </c>
      <c r="E22" s="29">
        <v>0.0</v>
      </c>
      <c r="F22" s="23" t="s">
        <v>1904</v>
      </c>
      <c r="G22" s="23" t="s">
        <v>19</v>
      </c>
      <c r="H22" s="29">
        <v>4.0</v>
      </c>
      <c r="I22" s="29">
        <v>4.0</v>
      </c>
      <c r="J22" s="23" t="s">
        <v>35</v>
      </c>
      <c r="K22" s="23" t="s">
        <v>26</v>
      </c>
    </row>
    <row r="23">
      <c r="A23" s="23" t="s">
        <v>34</v>
      </c>
      <c r="B23" s="23" t="s">
        <v>1876</v>
      </c>
      <c r="C23" s="23" t="s">
        <v>1877</v>
      </c>
      <c r="D23" s="29">
        <v>2014.0</v>
      </c>
      <c r="E23" s="29">
        <v>0.0</v>
      </c>
      <c r="F23" s="23" t="s">
        <v>1904</v>
      </c>
      <c r="G23" s="23" t="s">
        <v>19</v>
      </c>
      <c r="H23" s="29">
        <v>4.0</v>
      </c>
      <c r="I23" s="29">
        <v>4.0</v>
      </c>
      <c r="J23" s="23" t="s">
        <v>35</v>
      </c>
      <c r="K23" s="23" t="s">
        <v>26</v>
      </c>
    </row>
    <row r="24">
      <c r="A24" s="23" t="s">
        <v>37</v>
      </c>
      <c r="B24" s="23" t="s">
        <v>1876</v>
      </c>
      <c r="C24" s="23" t="s">
        <v>1877</v>
      </c>
      <c r="D24" s="29">
        <v>2004.0</v>
      </c>
      <c r="E24" s="29">
        <v>712991.0</v>
      </c>
      <c r="F24" s="23" t="s">
        <v>1925</v>
      </c>
      <c r="G24" s="23" t="s">
        <v>21</v>
      </c>
      <c r="H24" s="29">
        <v>7.0</v>
      </c>
      <c r="I24" s="29">
        <v>7.0</v>
      </c>
      <c r="J24" s="23" t="s">
        <v>35</v>
      </c>
      <c r="K24" s="23" t="s">
        <v>40</v>
      </c>
    </row>
    <row r="25">
      <c r="A25" s="23" t="s">
        <v>37</v>
      </c>
      <c r="B25" s="23" t="s">
        <v>1876</v>
      </c>
      <c r="C25" s="23" t="s">
        <v>1877</v>
      </c>
      <c r="D25" s="29">
        <v>2005.0</v>
      </c>
      <c r="E25" s="29">
        <v>529165.0</v>
      </c>
      <c r="F25" s="23" t="s">
        <v>1925</v>
      </c>
      <c r="G25" s="23" t="s">
        <v>21</v>
      </c>
      <c r="H25" s="29">
        <v>7.0</v>
      </c>
      <c r="I25" s="29">
        <v>7.0</v>
      </c>
      <c r="J25" s="23" t="s">
        <v>35</v>
      </c>
      <c r="K25" s="23" t="s">
        <v>40</v>
      </c>
    </row>
    <row r="26">
      <c r="A26" s="23" t="s">
        <v>37</v>
      </c>
      <c r="B26" s="23" t="s">
        <v>1876</v>
      </c>
      <c r="C26" s="23" t="s">
        <v>1877</v>
      </c>
      <c r="D26" s="29">
        <v>2006.0</v>
      </c>
      <c r="E26" s="29">
        <v>527588.0</v>
      </c>
      <c r="F26" s="23" t="s">
        <v>1925</v>
      </c>
      <c r="G26" s="23" t="s">
        <v>21</v>
      </c>
      <c r="H26" s="29">
        <v>7.0</v>
      </c>
      <c r="I26" s="29">
        <v>7.0</v>
      </c>
      <c r="J26" s="23" t="s">
        <v>35</v>
      </c>
      <c r="K26" s="23" t="s">
        <v>40</v>
      </c>
    </row>
    <row r="27">
      <c r="A27" s="23" t="s">
        <v>37</v>
      </c>
      <c r="B27" s="23" t="s">
        <v>1876</v>
      </c>
      <c r="C27" s="23" t="s">
        <v>1877</v>
      </c>
      <c r="D27" s="29">
        <v>2007.0</v>
      </c>
      <c r="E27" s="29">
        <v>593974.0</v>
      </c>
      <c r="F27" s="23" t="s">
        <v>1925</v>
      </c>
      <c r="G27" s="23" t="s">
        <v>21</v>
      </c>
      <c r="H27" s="29">
        <v>7.0</v>
      </c>
      <c r="I27" s="29">
        <v>7.0</v>
      </c>
      <c r="J27" s="23" t="s">
        <v>35</v>
      </c>
      <c r="K27" s="23" t="s">
        <v>40</v>
      </c>
    </row>
    <row r="28">
      <c r="A28" s="23" t="s">
        <v>37</v>
      </c>
      <c r="B28" s="23" t="s">
        <v>1876</v>
      </c>
      <c r="C28" s="23" t="s">
        <v>1877</v>
      </c>
      <c r="D28" s="29">
        <v>2008.0</v>
      </c>
      <c r="E28" s="29">
        <v>290707.4</v>
      </c>
      <c r="F28" s="23" t="s">
        <v>1925</v>
      </c>
      <c r="G28" s="23" t="s">
        <v>21</v>
      </c>
      <c r="H28" s="29">
        <v>7.0</v>
      </c>
      <c r="I28" s="29">
        <v>7.0</v>
      </c>
      <c r="J28" s="23" t="s">
        <v>35</v>
      </c>
      <c r="K28" s="23" t="s">
        <v>40</v>
      </c>
    </row>
    <row r="29">
      <c r="A29" s="23" t="s">
        <v>37</v>
      </c>
      <c r="B29" s="23" t="s">
        <v>1876</v>
      </c>
      <c r="C29" s="23" t="s">
        <v>1877</v>
      </c>
      <c r="D29" s="29">
        <v>2009.0</v>
      </c>
      <c r="E29" s="29">
        <v>118329.6</v>
      </c>
      <c r="F29" s="23" t="s">
        <v>1925</v>
      </c>
      <c r="G29" s="23" t="s">
        <v>21</v>
      </c>
      <c r="H29" s="29">
        <v>7.0</v>
      </c>
      <c r="I29" s="29">
        <v>7.0</v>
      </c>
      <c r="J29" s="23" t="s">
        <v>35</v>
      </c>
      <c r="K29" s="23" t="s">
        <v>40</v>
      </c>
    </row>
    <row r="30">
      <c r="A30" s="23" t="s">
        <v>37</v>
      </c>
      <c r="B30" s="23" t="s">
        <v>1876</v>
      </c>
      <c r="C30" s="23" t="s">
        <v>1877</v>
      </c>
      <c r="D30" s="29">
        <v>2010.0</v>
      </c>
      <c r="E30" s="29">
        <v>356829.0</v>
      </c>
      <c r="F30" s="23" t="s">
        <v>1925</v>
      </c>
      <c r="G30" s="23" t="s">
        <v>21</v>
      </c>
      <c r="H30" s="29">
        <v>7.0</v>
      </c>
      <c r="I30" s="29">
        <v>7.0</v>
      </c>
      <c r="J30" s="23" t="s">
        <v>35</v>
      </c>
      <c r="K30" s="23" t="s">
        <v>40</v>
      </c>
    </row>
    <row r="31">
      <c r="A31" s="23" t="s">
        <v>37</v>
      </c>
      <c r="B31" s="23" t="s">
        <v>1876</v>
      </c>
      <c r="C31" s="23" t="s">
        <v>1877</v>
      </c>
      <c r="D31" s="29">
        <v>2011.0</v>
      </c>
      <c r="E31" s="29">
        <v>0.0</v>
      </c>
      <c r="F31" s="23" t="s">
        <v>1925</v>
      </c>
      <c r="G31" s="23" t="s">
        <v>21</v>
      </c>
      <c r="H31" s="29">
        <v>7.0</v>
      </c>
      <c r="I31" s="29">
        <v>7.0</v>
      </c>
      <c r="J31" s="23" t="s">
        <v>35</v>
      </c>
      <c r="K31" s="23" t="s">
        <v>40</v>
      </c>
    </row>
    <row r="32">
      <c r="A32" s="23" t="s">
        <v>37</v>
      </c>
      <c r="B32" s="23" t="s">
        <v>1876</v>
      </c>
      <c r="C32" s="23" t="s">
        <v>1877</v>
      </c>
      <c r="D32" s="29">
        <v>2012.0</v>
      </c>
      <c r="E32" s="29">
        <v>617449.0</v>
      </c>
      <c r="F32" s="23" t="s">
        <v>1925</v>
      </c>
      <c r="G32" s="23" t="s">
        <v>21</v>
      </c>
      <c r="H32" s="29">
        <v>7.0</v>
      </c>
      <c r="I32" s="29">
        <v>7.0</v>
      </c>
      <c r="J32" s="23" t="s">
        <v>35</v>
      </c>
      <c r="K32" s="23" t="s">
        <v>40</v>
      </c>
    </row>
    <row r="33">
      <c r="A33" s="23" t="s">
        <v>37</v>
      </c>
      <c r="B33" s="23" t="s">
        <v>1876</v>
      </c>
      <c r="C33" s="23" t="s">
        <v>1877</v>
      </c>
      <c r="D33" s="29">
        <v>2013.0</v>
      </c>
      <c r="E33" s="29">
        <v>1396692.0</v>
      </c>
      <c r="F33" s="23" t="s">
        <v>1925</v>
      </c>
      <c r="G33" s="23" t="s">
        <v>21</v>
      </c>
      <c r="H33" s="29">
        <v>7.0</v>
      </c>
      <c r="I33" s="29">
        <v>7.0</v>
      </c>
      <c r="J33" s="23" t="s">
        <v>35</v>
      </c>
      <c r="K33" s="23" t="s">
        <v>40</v>
      </c>
    </row>
    <row r="34">
      <c r="A34" s="23" t="s">
        <v>37</v>
      </c>
      <c r="B34" s="23" t="s">
        <v>1876</v>
      </c>
      <c r="C34" s="23" t="s">
        <v>1877</v>
      </c>
      <c r="D34" s="29">
        <v>2014.0</v>
      </c>
      <c r="E34" s="29">
        <v>1.1046291E7</v>
      </c>
      <c r="F34" s="23" t="s">
        <v>1925</v>
      </c>
      <c r="G34" s="23" t="s">
        <v>21</v>
      </c>
      <c r="H34" s="29">
        <v>7.0</v>
      </c>
      <c r="I34" s="29">
        <v>7.0</v>
      </c>
      <c r="J34" s="23" t="s">
        <v>35</v>
      </c>
      <c r="K34" s="23" t="s">
        <v>40</v>
      </c>
    </row>
    <row r="35">
      <c r="A35" s="23" t="s">
        <v>42</v>
      </c>
      <c r="B35" s="23" t="s">
        <v>1876</v>
      </c>
      <c r="C35" s="23" t="s">
        <v>1877</v>
      </c>
      <c r="D35" s="29">
        <v>2004.0</v>
      </c>
      <c r="E35" s="29">
        <v>158924.0</v>
      </c>
      <c r="F35" s="23" t="s">
        <v>1946</v>
      </c>
      <c r="G35" s="23" t="s">
        <v>22</v>
      </c>
      <c r="H35" s="29">
        <v>11.0</v>
      </c>
      <c r="I35" s="29">
        <v>11.0</v>
      </c>
      <c r="J35" s="23" t="s">
        <v>35</v>
      </c>
      <c r="K35" s="23" t="s">
        <v>40</v>
      </c>
    </row>
    <row r="36">
      <c r="A36" s="23" t="s">
        <v>42</v>
      </c>
      <c r="B36" s="23" t="s">
        <v>1876</v>
      </c>
      <c r="C36" s="23" t="s">
        <v>1877</v>
      </c>
      <c r="D36" s="29">
        <v>2005.0</v>
      </c>
      <c r="E36" s="29">
        <v>38075.0</v>
      </c>
      <c r="F36" s="23" t="s">
        <v>1946</v>
      </c>
      <c r="G36" s="23" t="s">
        <v>22</v>
      </c>
      <c r="H36" s="29">
        <v>11.0</v>
      </c>
      <c r="I36" s="29">
        <v>11.0</v>
      </c>
      <c r="J36" s="23" t="s">
        <v>35</v>
      </c>
      <c r="K36" s="23" t="s">
        <v>40</v>
      </c>
    </row>
    <row r="37">
      <c r="A37" s="23" t="s">
        <v>42</v>
      </c>
      <c r="B37" s="23" t="s">
        <v>1876</v>
      </c>
      <c r="C37" s="23" t="s">
        <v>1877</v>
      </c>
      <c r="D37" s="29">
        <v>2006.0</v>
      </c>
      <c r="E37" s="29">
        <v>146710.0</v>
      </c>
      <c r="F37" s="23" t="s">
        <v>1946</v>
      </c>
      <c r="G37" s="23" t="s">
        <v>22</v>
      </c>
      <c r="H37" s="29">
        <v>11.0</v>
      </c>
      <c r="I37" s="29">
        <v>11.0</v>
      </c>
      <c r="J37" s="23" t="s">
        <v>35</v>
      </c>
      <c r="K37" s="23" t="s">
        <v>40</v>
      </c>
    </row>
    <row r="38">
      <c r="A38" s="23" t="s">
        <v>42</v>
      </c>
      <c r="B38" s="23" t="s">
        <v>1876</v>
      </c>
      <c r="C38" s="23" t="s">
        <v>1877</v>
      </c>
      <c r="D38" s="29">
        <v>2007.0</v>
      </c>
      <c r="E38" s="29">
        <v>3204031.0</v>
      </c>
      <c r="F38" s="23" t="s">
        <v>1946</v>
      </c>
      <c r="G38" s="23" t="s">
        <v>22</v>
      </c>
      <c r="H38" s="29">
        <v>11.0</v>
      </c>
      <c r="I38" s="29">
        <v>11.0</v>
      </c>
      <c r="J38" s="23" t="s">
        <v>35</v>
      </c>
      <c r="K38" s="23" t="s">
        <v>40</v>
      </c>
    </row>
    <row r="39">
      <c r="A39" s="23" t="s">
        <v>42</v>
      </c>
      <c r="B39" s="23" t="s">
        <v>1876</v>
      </c>
      <c r="C39" s="23" t="s">
        <v>1877</v>
      </c>
      <c r="D39" s="29">
        <v>2008.0</v>
      </c>
      <c r="E39" s="29">
        <v>3442472.0</v>
      </c>
      <c r="F39" s="23" t="s">
        <v>1946</v>
      </c>
      <c r="G39" s="23" t="s">
        <v>22</v>
      </c>
      <c r="H39" s="29">
        <v>11.0</v>
      </c>
      <c r="I39" s="29">
        <v>11.0</v>
      </c>
      <c r="J39" s="23" t="s">
        <v>35</v>
      </c>
      <c r="K39" s="23" t="s">
        <v>40</v>
      </c>
    </row>
    <row r="40">
      <c r="A40" s="23" t="s">
        <v>42</v>
      </c>
      <c r="B40" s="23" t="s">
        <v>1876</v>
      </c>
      <c r="C40" s="23" t="s">
        <v>1877</v>
      </c>
      <c r="D40" s="29">
        <v>2009.0</v>
      </c>
      <c r="E40" s="29">
        <v>1.6086036E7</v>
      </c>
      <c r="F40" s="23" t="s">
        <v>1946</v>
      </c>
      <c r="G40" s="23" t="s">
        <v>22</v>
      </c>
      <c r="H40" s="29">
        <v>11.0</v>
      </c>
      <c r="I40" s="29">
        <v>11.0</v>
      </c>
      <c r="J40" s="23" t="s">
        <v>35</v>
      </c>
      <c r="K40" s="23" t="s">
        <v>40</v>
      </c>
    </row>
    <row r="41">
      <c r="A41" s="23" t="s">
        <v>42</v>
      </c>
      <c r="B41" s="23" t="s">
        <v>1876</v>
      </c>
      <c r="C41" s="23" t="s">
        <v>1877</v>
      </c>
      <c r="D41" s="29">
        <v>2010.0</v>
      </c>
      <c r="E41" s="29">
        <v>1.3911751E7</v>
      </c>
      <c r="F41" s="23" t="s">
        <v>1946</v>
      </c>
      <c r="G41" s="23" t="s">
        <v>22</v>
      </c>
      <c r="H41" s="29">
        <v>11.0</v>
      </c>
      <c r="I41" s="29">
        <v>11.0</v>
      </c>
      <c r="J41" s="23" t="s">
        <v>35</v>
      </c>
      <c r="K41" s="23" t="s">
        <v>40</v>
      </c>
    </row>
    <row r="42">
      <c r="A42" s="23" t="s">
        <v>42</v>
      </c>
      <c r="B42" s="23" t="s">
        <v>1876</v>
      </c>
      <c r="C42" s="23" t="s">
        <v>1877</v>
      </c>
      <c r="D42" s="29">
        <v>2011.0</v>
      </c>
      <c r="E42" s="29">
        <v>5959528.0</v>
      </c>
      <c r="F42" s="23" t="s">
        <v>1946</v>
      </c>
      <c r="G42" s="23" t="s">
        <v>22</v>
      </c>
      <c r="H42" s="29">
        <v>11.0</v>
      </c>
      <c r="I42" s="29">
        <v>11.0</v>
      </c>
      <c r="J42" s="23" t="s">
        <v>35</v>
      </c>
      <c r="K42" s="23" t="s">
        <v>40</v>
      </c>
    </row>
    <row r="43">
      <c r="A43" s="23" t="s">
        <v>42</v>
      </c>
      <c r="B43" s="23" t="s">
        <v>1876</v>
      </c>
      <c r="C43" s="23" t="s">
        <v>1877</v>
      </c>
      <c r="D43" s="29">
        <v>2012.0</v>
      </c>
      <c r="E43" s="29">
        <v>6817957.0</v>
      </c>
      <c r="F43" s="23" t="s">
        <v>1946</v>
      </c>
      <c r="G43" s="23" t="s">
        <v>22</v>
      </c>
      <c r="H43" s="29">
        <v>11.0</v>
      </c>
      <c r="I43" s="29">
        <v>11.0</v>
      </c>
      <c r="J43" s="23" t="s">
        <v>35</v>
      </c>
      <c r="K43" s="23" t="s">
        <v>40</v>
      </c>
    </row>
    <row r="44">
      <c r="A44" s="23" t="s">
        <v>42</v>
      </c>
      <c r="B44" s="23" t="s">
        <v>1876</v>
      </c>
      <c r="C44" s="23" t="s">
        <v>1877</v>
      </c>
      <c r="D44" s="29">
        <v>2013.0</v>
      </c>
      <c r="E44" s="29">
        <v>1403692.0</v>
      </c>
      <c r="F44" s="23" t="s">
        <v>1946</v>
      </c>
      <c r="G44" s="23" t="s">
        <v>22</v>
      </c>
      <c r="H44" s="29">
        <v>11.0</v>
      </c>
      <c r="I44" s="29">
        <v>11.0</v>
      </c>
      <c r="J44" s="23" t="s">
        <v>35</v>
      </c>
      <c r="K44" s="23" t="s">
        <v>40</v>
      </c>
    </row>
    <row r="45">
      <c r="A45" s="23" t="s">
        <v>42</v>
      </c>
      <c r="B45" s="23" t="s">
        <v>1876</v>
      </c>
      <c r="C45" s="23" t="s">
        <v>1877</v>
      </c>
      <c r="D45" s="29">
        <v>2014.0</v>
      </c>
      <c r="E45" s="29">
        <v>1053020.0</v>
      </c>
      <c r="F45" s="23" t="s">
        <v>1946</v>
      </c>
      <c r="G45" s="23" t="s">
        <v>22</v>
      </c>
      <c r="H45" s="29">
        <v>11.0</v>
      </c>
      <c r="I45" s="29">
        <v>11.0</v>
      </c>
      <c r="J45" s="23" t="s">
        <v>35</v>
      </c>
      <c r="K45" s="23" t="s">
        <v>40</v>
      </c>
    </row>
    <row r="46">
      <c r="A46" s="23" t="s">
        <v>43</v>
      </c>
      <c r="B46" s="23" t="s">
        <v>1876</v>
      </c>
      <c r="C46" s="23" t="s">
        <v>1877</v>
      </c>
      <c r="D46" s="29">
        <v>2004.0</v>
      </c>
      <c r="E46" s="29">
        <v>445128.0</v>
      </c>
      <c r="F46" s="23" t="s">
        <v>1880</v>
      </c>
      <c r="G46" s="23" t="s">
        <v>25</v>
      </c>
      <c r="H46" s="29">
        <v>12.0</v>
      </c>
      <c r="I46" s="29">
        <v>12.0</v>
      </c>
      <c r="J46" s="23" t="s">
        <v>24</v>
      </c>
      <c r="K46" s="23" t="s">
        <v>26</v>
      </c>
    </row>
    <row r="47">
      <c r="A47" s="23" t="s">
        <v>43</v>
      </c>
      <c r="B47" s="23" t="s">
        <v>1876</v>
      </c>
      <c r="C47" s="23" t="s">
        <v>1877</v>
      </c>
      <c r="D47" s="29">
        <v>2005.0</v>
      </c>
      <c r="E47" s="29">
        <v>429198.0</v>
      </c>
      <c r="F47" s="23" t="s">
        <v>1880</v>
      </c>
      <c r="G47" s="23" t="s">
        <v>25</v>
      </c>
      <c r="H47" s="29">
        <v>12.0</v>
      </c>
      <c r="I47" s="29">
        <v>12.0</v>
      </c>
      <c r="J47" s="23" t="s">
        <v>24</v>
      </c>
      <c r="K47" s="23" t="s">
        <v>26</v>
      </c>
    </row>
    <row r="48">
      <c r="A48" s="23" t="s">
        <v>43</v>
      </c>
      <c r="B48" s="23" t="s">
        <v>1876</v>
      </c>
      <c r="C48" s="23" t="s">
        <v>1877</v>
      </c>
      <c r="D48" s="29">
        <v>2006.0</v>
      </c>
      <c r="E48" s="29">
        <v>411698.0</v>
      </c>
      <c r="F48" s="23" t="s">
        <v>1880</v>
      </c>
      <c r="G48" s="23" t="s">
        <v>25</v>
      </c>
      <c r="H48" s="29">
        <v>12.0</v>
      </c>
      <c r="I48" s="29">
        <v>12.0</v>
      </c>
      <c r="J48" s="23" t="s">
        <v>24</v>
      </c>
      <c r="K48" s="23" t="s">
        <v>26</v>
      </c>
    </row>
    <row r="49">
      <c r="A49" s="23" t="s">
        <v>43</v>
      </c>
      <c r="B49" s="23" t="s">
        <v>1876</v>
      </c>
      <c r="C49" s="23" t="s">
        <v>1877</v>
      </c>
      <c r="D49" s="29">
        <v>2007.0</v>
      </c>
      <c r="E49" s="29">
        <v>368341.0</v>
      </c>
      <c r="F49" s="23" t="s">
        <v>1880</v>
      </c>
      <c r="G49" s="23" t="s">
        <v>25</v>
      </c>
      <c r="H49" s="29">
        <v>12.0</v>
      </c>
      <c r="I49" s="29">
        <v>12.0</v>
      </c>
      <c r="J49" s="23" t="s">
        <v>24</v>
      </c>
      <c r="K49" s="23" t="s">
        <v>26</v>
      </c>
    </row>
    <row r="50">
      <c r="A50" s="23" t="s">
        <v>43</v>
      </c>
      <c r="B50" s="23" t="s">
        <v>1876</v>
      </c>
      <c r="C50" s="23" t="s">
        <v>1877</v>
      </c>
      <c r="D50" s="29">
        <v>2008.0</v>
      </c>
      <c r="E50" s="29">
        <v>350265.3</v>
      </c>
      <c r="F50" s="23" t="s">
        <v>1880</v>
      </c>
      <c r="G50" s="23" t="s">
        <v>25</v>
      </c>
      <c r="H50" s="29">
        <v>12.0</v>
      </c>
      <c r="I50" s="29">
        <v>12.0</v>
      </c>
      <c r="J50" s="23" t="s">
        <v>24</v>
      </c>
      <c r="K50" s="23" t="s">
        <v>26</v>
      </c>
    </row>
    <row r="51">
      <c r="A51" s="23" t="s">
        <v>43</v>
      </c>
      <c r="B51" s="23" t="s">
        <v>1876</v>
      </c>
      <c r="C51" s="23" t="s">
        <v>1877</v>
      </c>
      <c r="D51" s="29">
        <v>2009.0</v>
      </c>
      <c r="E51" s="29">
        <v>375306.1</v>
      </c>
      <c r="F51" s="23" t="s">
        <v>1880</v>
      </c>
      <c r="G51" s="23" t="s">
        <v>25</v>
      </c>
      <c r="H51" s="29">
        <v>12.0</v>
      </c>
      <c r="I51" s="29">
        <v>12.0</v>
      </c>
      <c r="J51" s="23" t="s">
        <v>24</v>
      </c>
      <c r="K51" s="23" t="s">
        <v>26</v>
      </c>
    </row>
    <row r="52">
      <c r="A52" s="23" t="s">
        <v>43</v>
      </c>
      <c r="B52" s="23" t="s">
        <v>1876</v>
      </c>
      <c r="C52" s="23" t="s">
        <v>1877</v>
      </c>
      <c r="D52" s="29">
        <v>2010.0</v>
      </c>
      <c r="E52" s="29">
        <v>319462.4</v>
      </c>
      <c r="F52" s="23" t="s">
        <v>1880</v>
      </c>
      <c r="G52" s="23" t="s">
        <v>25</v>
      </c>
      <c r="H52" s="29">
        <v>12.0</v>
      </c>
      <c r="I52" s="29">
        <v>12.0</v>
      </c>
      <c r="J52" s="23" t="s">
        <v>24</v>
      </c>
      <c r="K52" s="23" t="s">
        <v>26</v>
      </c>
    </row>
    <row r="53">
      <c r="A53" s="23" t="s">
        <v>43</v>
      </c>
      <c r="B53" s="23" t="s">
        <v>1876</v>
      </c>
      <c r="C53" s="23" t="s">
        <v>1877</v>
      </c>
      <c r="D53" s="29">
        <v>2011.0</v>
      </c>
      <c r="E53" s="29">
        <v>5097548.0</v>
      </c>
      <c r="F53" s="23" t="s">
        <v>1880</v>
      </c>
      <c r="G53" s="23" t="s">
        <v>25</v>
      </c>
      <c r="H53" s="29">
        <v>12.0</v>
      </c>
      <c r="I53" s="29">
        <v>12.0</v>
      </c>
      <c r="J53" s="23" t="s">
        <v>24</v>
      </c>
      <c r="K53" s="23" t="s">
        <v>26</v>
      </c>
    </row>
    <row r="54">
      <c r="A54" s="23" t="s">
        <v>43</v>
      </c>
      <c r="B54" s="23" t="s">
        <v>1876</v>
      </c>
      <c r="C54" s="23" t="s">
        <v>1877</v>
      </c>
      <c r="D54" s="29">
        <v>2012.0</v>
      </c>
      <c r="E54" s="29">
        <v>5113045.0</v>
      </c>
      <c r="F54" s="23" t="s">
        <v>1880</v>
      </c>
      <c r="G54" s="23" t="s">
        <v>25</v>
      </c>
      <c r="H54" s="29">
        <v>12.0</v>
      </c>
      <c r="I54" s="29">
        <v>12.0</v>
      </c>
      <c r="J54" s="23" t="s">
        <v>24</v>
      </c>
      <c r="K54" s="23" t="s">
        <v>26</v>
      </c>
    </row>
    <row r="55">
      <c r="A55" s="23" t="s">
        <v>43</v>
      </c>
      <c r="B55" s="23" t="s">
        <v>1876</v>
      </c>
      <c r="C55" s="23" t="s">
        <v>1877</v>
      </c>
      <c r="D55" s="29">
        <v>2013.0</v>
      </c>
      <c r="E55" s="29">
        <v>143858.9</v>
      </c>
      <c r="F55" s="23" t="s">
        <v>1880</v>
      </c>
      <c r="G55" s="23" t="s">
        <v>25</v>
      </c>
      <c r="H55" s="29">
        <v>12.0</v>
      </c>
      <c r="I55" s="29">
        <v>12.0</v>
      </c>
      <c r="J55" s="23" t="s">
        <v>24</v>
      </c>
      <c r="K55" s="23" t="s">
        <v>26</v>
      </c>
    </row>
    <row r="56">
      <c r="A56" s="23" t="s">
        <v>43</v>
      </c>
      <c r="B56" s="23" t="s">
        <v>1876</v>
      </c>
      <c r="C56" s="23" t="s">
        <v>1877</v>
      </c>
      <c r="D56" s="29">
        <v>2014.0</v>
      </c>
      <c r="E56" s="29">
        <v>0.0</v>
      </c>
      <c r="F56" s="23" t="s">
        <v>1880</v>
      </c>
      <c r="G56" s="23" t="s">
        <v>25</v>
      </c>
      <c r="H56" s="29">
        <v>12.0</v>
      </c>
      <c r="I56" s="29">
        <v>12.0</v>
      </c>
      <c r="J56" s="23" t="s">
        <v>24</v>
      </c>
      <c r="K56" s="23" t="s">
        <v>26</v>
      </c>
    </row>
    <row r="57">
      <c r="A57" s="23" t="s">
        <v>45</v>
      </c>
      <c r="B57" s="23" t="s">
        <v>1876</v>
      </c>
      <c r="C57" s="23" t="s">
        <v>1877</v>
      </c>
      <c r="D57" s="29">
        <v>2004.0</v>
      </c>
      <c r="E57" s="29">
        <v>788973.0</v>
      </c>
      <c r="F57" s="23" t="s">
        <v>1880</v>
      </c>
      <c r="G57" s="23" t="s">
        <v>27</v>
      </c>
      <c r="H57" s="29">
        <v>23.0</v>
      </c>
      <c r="I57" s="29">
        <v>23.0</v>
      </c>
      <c r="J57" s="23" t="s">
        <v>35</v>
      </c>
      <c r="K57" s="23" t="s">
        <v>26</v>
      </c>
    </row>
    <row r="58">
      <c r="A58" s="23" t="s">
        <v>45</v>
      </c>
      <c r="B58" s="23" t="s">
        <v>1876</v>
      </c>
      <c r="C58" s="23" t="s">
        <v>1877</v>
      </c>
      <c r="D58" s="29">
        <v>2005.0</v>
      </c>
      <c r="E58" s="29">
        <v>6505412.0</v>
      </c>
      <c r="F58" s="23" t="s">
        <v>1880</v>
      </c>
      <c r="G58" s="23" t="s">
        <v>27</v>
      </c>
      <c r="H58" s="29">
        <v>23.0</v>
      </c>
      <c r="I58" s="29">
        <v>23.0</v>
      </c>
      <c r="J58" s="23" t="s">
        <v>35</v>
      </c>
      <c r="K58" s="23" t="s">
        <v>26</v>
      </c>
    </row>
    <row r="59">
      <c r="A59" s="23" t="s">
        <v>45</v>
      </c>
      <c r="B59" s="23" t="s">
        <v>1876</v>
      </c>
      <c r="C59" s="23" t="s">
        <v>1877</v>
      </c>
      <c r="D59" s="29">
        <v>2006.0</v>
      </c>
      <c r="E59" s="29">
        <v>1597767.0</v>
      </c>
      <c r="F59" s="23" t="s">
        <v>1880</v>
      </c>
      <c r="G59" s="23" t="s">
        <v>27</v>
      </c>
      <c r="H59" s="29">
        <v>23.0</v>
      </c>
      <c r="I59" s="29">
        <v>23.0</v>
      </c>
      <c r="J59" s="23" t="s">
        <v>35</v>
      </c>
      <c r="K59" s="23" t="s">
        <v>26</v>
      </c>
    </row>
    <row r="60">
      <c r="A60" s="23" t="s">
        <v>45</v>
      </c>
      <c r="B60" s="23" t="s">
        <v>1876</v>
      </c>
      <c r="C60" s="23" t="s">
        <v>1877</v>
      </c>
      <c r="D60" s="29">
        <v>2007.0</v>
      </c>
      <c r="E60" s="29">
        <v>243090.0</v>
      </c>
      <c r="F60" s="23" t="s">
        <v>1880</v>
      </c>
      <c r="G60" s="23" t="s">
        <v>27</v>
      </c>
      <c r="H60" s="29">
        <v>23.0</v>
      </c>
      <c r="I60" s="29">
        <v>23.0</v>
      </c>
      <c r="J60" s="23" t="s">
        <v>35</v>
      </c>
      <c r="K60" s="23" t="s">
        <v>26</v>
      </c>
    </row>
    <row r="61">
      <c r="A61" s="23" t="s">
        <v>45</v>
      </c>
      <c r="B61" s="23" t="s">
        <v>1876</v>
      </c>
      <c r="C61" s="23" t="s">
        <v>1877</v>
      </c>
      <c r="D61" s="29">
        <v>2008.0</v>
      </c>
      <c r="E61" s="29">
        <v>229826.9</v>
      </c>
      <c r="F61" s="23" t="s">
        <v>1880</v>
      </c>
      <c r="G61" s="23" t="s">
        <v>27</v>
      </c>
      <c r="H61" s="29">
        <v>23.0</v>
      </c>
      <c r="I61" s="29">
        <v>23.0</v>
      </c>
      <c r="J61" s="23" t="s">
        <v>35</v>
      </c>
      <c r="K61" s="23" t="s">
        <v>26</v>
      </c>
    </row>
    <row r="62">
      <c r="A62" s="23" t="s">
        <v>45</v>
      </c>
      <c r="B62" s="23" t="s">
        <v>1876</v>
      </c>
      <c r="C62" s="23" t="s">
        <v>1877</v>
      </c>
      <c r="D62" s="29">
        <v>2009.0</v>
      </c>
      <c r="E62" s="29">
        <v>219455.7</v>
      </c>
      <c r="F62" s="23" t="s">
        <v>1880</v>
      </c>
      <c r="G62" s="23" t="s">
        <v>27</v>
      </c>
      <c r="H62" s="29">
        <v>23.0</v>
      </c>
      <c r="I62" s="29">
        <v>23.0</v>
      </c>
      <c r="J62" s="23" t="s">
        <v>35</v>
      </c>
      <c r="K62" s="23" t="s">
        <v>26</v>
      </c>
    </row>
    <row r="63">
      <c r="A63" s="23" t="s">
        <v>45</v>
      </c>
      <c r="B63" s="23" t="s">
        <v>1876</v>
      </c>
      <c r="C63" s="23" t="s">
        <v>1877</v>
      </c>
      <c r="D63" s="29">
        <v>2010.0</v>
      </c>
      <c r="E63" s="29">
        <v>204554.0</v>
      </c>
      <c r="F63" s="23" t="s">
        <v>1880</v>
      </c>
      <c r="G63" s="23" t="s">
        <v>27</v>
      </c>
      <c r="H63" s="29">
        <v>23.0</v>
      </c>
      <c r="I63" s="29">
        <v>23.0</v>
      </c>
      <c r="J63" s="23" t="s">
        <v>35</v>
      </c>
      <c r="K63" s="23" t="s">
        <v>26</v>
      </c>
    </row>
    <row r="64">
      <c r="A64" s="23" t="s">
        <v>45</v>
      </c>
      <c r="B64" s="23" t="s">
        <v>1876</v>
      </c>
      <c r="C64" s="23" t="s">
        <v>1877</v>
      </c>
      <c r="D64" s="29">
        <v>2011.0</v>
      </c>
      <c r="E64" s="29">
        <v>203716.0</v>
      </c>
      <c r="F64" s="23" t="s">
        <v>1880</v>
      </c>
      <c r="G64" s="23" t="s">
        <v>27</v>
      </c>
      <c r="H64" s="29">
        <v>23.0</v>
      </c>
      <c r="I64" s="29">
        <v>23.0</v>
      </c>
      <c r="J64" s="23" t="s">
        <v>35</v>
      </c>
      <c r="K64" s="23" t="s">
        <v>26</v>
      </c>
    </row>
    <row r="65">
      <c r="A65" s="23" t="s">
        <v>45</v>
      </c>
      <c r="B65" s="23" t="s">
        <v>1876</v>
      </c>
      <c r="C65" s="23" t="s">
        <v>1877</v>
      </c>
      <c r="D65" s="29">
        <v>2012.0</v>
      </c>
      <c r="E65" s="29">
        <v>185350.9</v>
      </c>
      <c r="F65" s="23" t="s">
        <v>1880</v>
      </c>
      <c r="G65" s="23" t="s">
        <v>27</v>
      </c>
      <c r="H65" s="29">
        <v>23.0</v>
      </c>
      <c r="I65" s="29">
        <v>23.0</v>
      </c>
      <c r="J65" s="23" t="s">
        <v>35</v>
      </c>
      <c r="K65" s="23" t="s">
        <v>26</v>
      </c>
    </row>
    <row r="66">
      <c r="A66" s="23" t="s">
        <v>45</v>
      </c>
      <c r="B66" s="23" t="s">
        <v>1876</v>
      </c>
      <c r="C66" s="23" t="s">
        <v>1877</v>
      </c>
      <c r="D66" s="29">
        <v>2013.0</v>
      </c>
      <c r="E66" s="29">
        <v>161327.3</v>
      </c>
      <c r="F66" s="23" t="s">
        <v>1880</v>
      </c>
      <c r="G66" s="23" t="s">
        <v>27</v>
      </c>
      <c r="H66" s="29">
        <v>23.0</v>
      </c>
      <c r="I66" s="29">
        <v>23.0</v>
      </c>
      <c r="J66" s="23" t="s">
        <v>35</v>
      </c>
      <c r="K66" s="23" t="s">
        <v>26</v>
      </c>
    </row>
    <row r="67">
      <c r="A67" s="23" t="s">
        <v>45</v>
      </c>
      <c r="B67" s="23" t="s">
        <v>1876</v>
      </c>
      <c r="C67" s="23" t="s">
        <v>1877</v>
      </c>
      <c r="D67" s="29">
        <v>2014.0</v>
      </c>
      <c r="E67" s="29">
        <v>0.0</v>
      </c>
      <c r="F67" s="23" t="s">
        <v>1880</v>
      </c>
      <c r="G67" s="23" t="s">
        <v>27</v>
      </c>
      <c r="H67" s="29">
        <v>23.0</v>
      </c>
      <c r="I67" s="29">
        <v>23.0</v>
      </c>
      <c r="J67" s="23" t="s">
        <v>35</v>
      </c>
      <c r="K67" s="23" t="s">
        <v>26</v>
      </c>
    </row>
    <row r="68">
      <c r="A68" s="23" t="s">
        <v>48</v>
      </c>
      <c r="B68" s="23" t="s">
        <v>1876</v>
      </c>
      <c r="C68" s="23" t="s">
        <v>1877</v>
      </c>
      <c r="D68" s="29">
        <v>2004.0</v>
      </c>
      <c r="E68" s="29">
        <v>507036.0</v>
      </c>
      <c r="F68" s="23" t="s">
        <v>1880</v>
      </c>
      <c r="G68" s="23" t="s">
        <v>33</v>
      </c>
      <c r="H68" s="29">
        <v>30.0</v>
      </c>
      <c r="I68" s="29">
        <v>30.0</v>
      </c>
      <c r="J68" s="23" t="s">
        <v>24</v>
      </c>
      <c r="K68" s="23" t="s">
        <v>26</v>
      </c>
    </row>
    <row r="69">
      <c r="A69" s="23" t="s">
        <v>48</v>
      </c>
      <c r="B69" s="23" t="s">
        <v>1876</v>
      </c>
      <c r="C69" s="23" t="s">
        <v>1877</v>
      </c>
      <c r="D69" s="29">
        <v>2005.0</v>
      </c>
      <c r="E69" s="29">
        <v>500917.0</v>
      </c>
      <c r="F69" s="23" t="s">
        <v>1880</v>
      </c>
      <c r="G69" s="23" t="s">
        <v>33</v>
      </c>
      <c r="H69" s="29">
        <v>30.0</v>
      </c>
      <c r="I69" s="29">
        <v>30.0</v>
      </c>
      <c r="J69" s="23" t="s">
        <v>24</v>
      </c>
      <c r="K69" s="23" t="s">
        <v>26</v>
      </c>
    </row>
    <row r="70">
      <c r="A70" s="23" t="s">
        <v>48</v>
      </c>
      <c r="B70" s="23" t="s">
        <v>1876</v>
      </c>
      <c r="C70" s="23" t="s">
        <v>1877</v>
      </c>
      <c r="D70" s="29">
        <v>2006.0</v>
      </c>
      <c r="E70" s="29">
        <v>521396.0</v>
      </c>
      <c r="F70" s="23" t="s">
        <v>1880</v>
      </c>
      <c r="G70" s="23" t="s">
        <v>33</v>
      </c>
      <c r="H70" s="29">
        <v>30.0</v>
      </c>
      <c r="I70" s="29">
        <v>30.0</v>
      </c>
      <c r="J70" s="23" t="s">
        <v>24</v>
      </c>
      <c r="K70" s="23" t="s">
        <v>26</v>
      </c>
    </row>
    <row r="71">
      <c r="A71" s="23" t="s">
        <v>48</v>
      </c>
      <c r="B71" s="23" t="s">
        <v>1876</v>
      </c>
      <c r="C71" s="23" t="s">
        <v>1877</v>
      </c>
      <c r="D71" s="29">
        <v>2007.0</v>
      </c>
      <c r="E71" s="29">
        <v>403407.0</v>
      </c>
      <c r="F71" s="23" t="s">
        <v>1880</v>
      </c>
      <c r="G71" s="23" t="s">
        <v>33</v>
      </c>
      <c r="H71" s="29">
        <v>30.0</v>
      </c>
      <c r="I71" s="29">
        <v>30.0</v>
      </c>
      <c r="J71" s="23" t="s">
        <v>24</v>
      </c>
      <c r="K71" s="23" t="s">
        <v>26</v>
      </c>
    </row>
    <row r="72">
      <c r="A72" s="23" t="s">
        <v>48</v>
      </c>
      <c r="B72" s="23" t="s">
        <v>1876</v>
      </c>
      <c r="C72" s="23" t="s">
        <v>1877</v>
      </c>
      <c r="D72" s="29">
        <v>2008.0</v>
      </c>
      <c r="E72" s="29">
        <v>374434.5</v>
      </c>
      <c r="F72" s="23" t="s">
        <v>1880</v>
      </c>
      <c r="G72" s="23" t="s">
        <v>33</v>
      </c>
      <c r="H72" s="29">
        <v>30.0</v>
      </c>
      <c r="I72" s="29">
        <v>30.0</v>
      </c>
      <c r="J72" s="23" t="s">
        <v>24</v>
      </c>
      <c r="K72" s="23" t="s">
        <v>26</v>
      </c>
    </row>
    <row r="73">
      <c r="A73" s="23" t="s">
        <v>48</v>
      </c>
      <c r="B73" s="23" t="s">
        <v>1876</v>
      </c>
      <c r="C73" s="23" t="s">
        <v>1877</v>
      </c>
      <c r="D73" s="29">
        <v>2009.0</v>
      </c>
      <c r="E73" s="29">
        <v>359544.7</v>
      </c>
      <c r="F73" s="23" t="s">
        <v>1880</v>
      </c>
      <c r="G73" s="23" t="s">
        <v>33</v>
      </c>
      <c r="H73" s="29">
        <v>30.0</v>
      </c>
      <c r="I73" s="29">
        <v>30.0</v>
      </c>
      <c r="J73" s="23" t="s">
        <v>24</v>
      </c>
      <c r="K73" s="23" t="s">
        <v>26</v>
      </c>
    </row>
    <row r="74">
      <c r="A74" s="23" t="s">
        <v>48</v>
      </c>
      <c r="B74" s="23" t="s">
        <v>1876</v>
      </c>
      <c r="C74" s="23" t="s">
        <v>1877</v>
      </c>
      <c r="D74" s="29">
        <v>2010.0</v>
      </c>
      <c r="E74" s="29">
        <v>345225.7</v>
      </c>
      <c r="F74" s="23" t="s">
        <v>1880</v>
      </c>
      <c r="G74" s="23" t="s">
        <v>33</v>
      </c>
      <c r="H74" s="29">
        <v>30.0</v>
      </c>
      <c r="I74" s="29">
        <v>30.0</v>
      </c>
      <c r="J74" s="23" t="s">
        <v>24</v>
      </c>
      <c r="K74" s="23" t="s">
        <v>26</v>
      </c>
    </row>
    <row r="75">
      <c r="A75" s="23" t="s">
        <v>48</v>
      </c>
      <c r="B75" s="23" t="s">
        <v>1876</v>
      </c>
      <c r="C75" s="23" t="s">
        <v>1877</v>
      </c>
      <c r="D75" s="29">
        <v>2011.0</v>
      </c>
      <c r="E75" s="29">
        <v>329627.7</v>
      </c>
      <c r="F75" s="23" t="s">
        <v>1880</v>
      </c>
      <c r="G75" s="23" t="s">
        <v>33</v>
      </c>
      <c r="H75" s="29">
        <v>30.0</v>
      </c>
      <c r="I75" s="29">
        <v>30.0</v>
      </c>
      <c r="J75" s="23" t="s">
        <v>24</v>
      </c>
      <c r="K75" s="23" t="s">
        <v>26</v>
      </c>
    </row>
    <row r="76">
      <c r="A76" s="23" t="s">
        <v>48</v>
      </c>
      <c r="B76" s="23" t="s">
        <v>1876</v>
      </c>
      <c r="C76" s="23" t="s">
        <v>1877</v>
      </c>
      <c r="D76" s="29">
        <v>2012.0</v>
      </c>
      <c r="E76" s="29">
        <v>315449.2</v>
      </c>
      <c r="F76" s="23" t="s">
        <v>1880</v>
      </c>
      <c r="G76" s="23" t="s">
        <v>33</v>
      </c>
      <c r="H76" s="29">
        <v>30.0</v>
      </c>
      <c r="I76" s="29">
        <v>30.0</v>
      </c>
      <c r="J76" s="23" t="s">
        <v>24</v>
      </c>
      <c r="K76" s="23" t="s">
        <v>26</v>
      </c>
    </row>
    <row r="77">
      <c r="A77" s="23" t="s">
        <v>48</v>
      </c>
      <c r="B77" s="23" t="s">
        <v>1876</v>
      </c>
      <c r="C77" s="23" t="s">
        <v>1877</v>
      </c>
      <c r="D77" s="29">
        <v>2013.0</v>
      </c>
      <c r="E77" s="29">
        <v>184828.3</v>
      </c>
      <c r="F77" s="23" t="s">
        <v>1880</v>
      </c>
      <c r="G77" s="23" t="s">
        <v>33</v>
      </c>
      <c r="H77" s="29">
        <v>30.0</v>
      </c>
      <c r="I77" s="29">
        <v>30.0</v>
      </c>
      <c r="J77" s="23" t="s">
        <v>24</v>
      </c>
      <c r="K77" s="23" t="s">
        <v>26</v>
      </c>
    </row>
    <row r="78">
      <c r="A78" s="23" t="s">
        <v>48</v>
      </c>
      <c r="B78" s="23" t="s">
        <v>1876</v>
      </c>
      <c r="C78" s="23" t="s">
        <v>1877</v>
      </c>
      <c r="D78" s="29">
        <v>2014.0</v>
      </c>
      <c r="E78" s="29">
        <v>177123.9</v>
      </c>
      <c r="F78" s="23" t="s">
        <v>1880</v>
      </c>
      <c r="G78" s="23" t="s">
        <v>33</v>
      </c>
      <c r="H78" s="29">
        <v>30.0</v>
      </c>
      <c r="I78" s="29">
        <v>30.0</v>
      </c>
      <c r="J78" s="23" t="s">
        <v>24</v>
      </c>
      <c r="K78" s="23" t="s">
        <v>26</v>
      </c>
    </row>
    <row r="79">
      <c r="A79" s="23" t="s">
        <v>51</v>
      </c>
      <c r="B79" s="23" t="s">
        <v>1876</v>
      </c>
      <c r="C79" s="23" t="s">
        <v>1877</v>
      </c>
      <c r="D79" s="29">
        <v>2004.0</v>
      </c>
      <c r="E79" s="29">
        <v>267567.0</v>
      </c>
      <c r="F79" s="23" t="s">
        <v>1971</v>
      </c>
      <c r="G79" s="23" t="s">
        <v>36</v>
      </c>
      <c r="H79" s="29">
        <v>32.0</v>
      </c>
      <c r="I79" s="29">
        <v>32.0</v>
      </c>
      <c r="J79" s="23" t="s">
        <v>24</v>
      </c>
      <c r="K79" s="23" t="s">
        <v>26</v>
      </c>
    </row>
    <row r="80">
      <c r="A80" s="23" t="s">
        <v>51</v>
      </c>
      <c r="B80" s="23" t="s">
        <v>1876</v>
      </c>
      <c r="C80" s="23" t="s">
        <v>1877</v>
      </c>
      <c r="D80" s="29">
        <v>2005.0</v>
      </c>
      <c r="E80" s="29">
        <v>189755.0</v>
      </c>
      <c r="F80" s="23" t="s">
        <v>1971</v>
      </c>
      <c r="G80" s="23" t="s">
        <v>36</v>
      </c>
      <c r="H80" s="29">
        <v>32.0</v>
      </c>
      <c r="I80" s="29">
        <v>32.0</v>
      </c>
      <c r="J80" s="23" t="s">
        <v>24</v>
      </c>
      <c r="K80" s="23" t="s">
        <v>26</v>
      </c>
    </row>
    <row r="81">
      <c r="A81" s="23" t="s">
        <v>51</v>
      </c>
      <c r="B81" s="23" t="s">
        <v>1876</v>
      </c>
      <c r="C81" s="23" t="s">
        <v>1877</v>
      </c>
      <c r="D81" s="29">
        <v>2006.0</v>
      </c>
      <c r="E81" s="29">
        <v>420660.0</v>
      </c>
      <c r="F81" s="23" t="s">
        <v>1971</v>
      </c>
      <c r="G81" s="23" t="s">
        <v>36</v>
      </c>
      <c r="H81" s="29">
        <v>32.0</v>
      </c>
      <c r="I81" s="29">
        <v>32.0</v>
      </c>
      <c r="J81" s="23" t="s">
        <v>24</v>
      </c>
      <c r="K81" s="23" t="s">
        <v>26</v>
      </c>
    </row>
    <row r="82">
      <c r="A82" s="23" t="s">
        <v>51</v>
      </c>
      <c r="B82" s="23" t="s">
        <v>1876</v>
      </c>
      <c r="C82" s="23" t="s">
        <v>1877</v>
      </c>
      <c r="D82" s="29">
        <v>2007.0</v>
      </c>
      <c r="E82" s="29">
        <v>360205.0</v>
      </c>
      <c r="F82" s="23" t="s">
        <v>1971</v>
      </c>
      <c r="G82" s="23" t="s">
        <v>36</v>
      </c>
      <c r="H82" s="29">
        <v>32.0</v>
      </c>
      <c r="I82" s="29">
        <v>32.0</v>
      </c>
      <c r="J82" s="23" t="s">
        <v>24</v>
      </c>
      <c r="K82" s="23" t="s">
        <v>26</v>
      </c>
    </row>
    <row r="83">
      <c r="A83" s="23" t="s">
        <v>51</v>
      </c>
      <c r="B83" s="23" t="s">
        <v>1876</v>
      </c>
      <c r="C83" s="23" t="s">
        <v>1877</v>
      </c>
      <c r="D83" s="29">
        <v>2008.0</v>
      </c>
      <c r="E83" s="29">
        <v>258345.7</v>
      </c>
      <c r="F83" s="23" t="s">
        <v>1971</v>
      </c>
      <c r="G83" s="23" t="s">
        <v>36</v>
      </c>
      <c r="H83" s="29">
        <v>32.0</v>
      </c>
      <c r="I83" s="29">
        <v>32.0</v>
      </c>
      <c r="J83" s="23" t="s">
        <v>24</v>
      </c>
      <c r="K83" s="23" t="s">
        <v>26</v>
      </c>
    </row>
    <row r="84">
      <c r="A84" s="23" t="s">
        <v>51</v>
      </c>
      <c r="B84" s="23" t="s">
        <v>1876</v>
      </c>
      <c r="C84" s="23" t="s">
        <v>1877</v>
      </c>
      <c r="D84" s="29">
        <v>2009.0</v>
      </c>
      <c r="E84" s="29">
        <v>639220.5</v>
      </c>
      <c r="F84" s="23" t="s">
        <v>1971</v>
      </c>
      <c r="G84" s="23" t="s">
        <v>36</v>
      </c>
      <c r="H84" s="29">
        <v>32.0</v>
      </c>
      <c r="I84" s="29">
        <v>32.0</v>
      </c>
      <c r="J84" s="23" t="s">
        <v>24</v>
      </c>
      <c r="K84" s="23" t="s">
        <v>26</v>
      </c>
    </row>
    <row r="85">
      <c r="A85" s="23" t="s">
        <v>51</v>
      </c>
      <c r="B85" s="23" t="s">
        <v>1876</v>
      </c>
      <c r="C85" s="23" t="s">
        <v>1877</v>
      </c>
      <c r="D85" s="29">
        <v>2010.0</v>
      </c>
      <c r="E85" s="29">
        <v>381336.7</v>
      </c>
      <c r="F85" s="23" t="s">
        <v>1971</v>
      </c>
      <c r="G85" s="23" t="s">
        <v>36</v>
      </c>
      <c r="H85" s="29">
        <v>32.0</v>
      </c>
      <c r="I85" s="29">
        <v>32.0</v>
      </c>
      <c r="J85" s="23" t="s">
        <v>24</v>
      </c>
      <c r="K85" s="23" t="s">
        <v>26</v>
      </c>
    </row>
    <row r="86">
      <c r="A86" s="23" t="s">
        <v>51</v>
      </c>
      <c r="B86" s="23" t="s">
        <v>1876</v>
      </c>
      <c r="C86" s="23" t="s">
        <v>1877</v>
      </c>
      <c r="D86" s="29">
        <v>2011.0</v>
      </c>
      <c r="E86" s="29">
        <v>116325.9</v>
      </c>
      <c r="F86" s="23" t="s">
        <v>1971</v>
      </c>
      <c r="G86" s="23" t="s">
        <v>36</v>
      </c>
      <c r="H86" s="29">
        <v>32.0</v>
      </c>
      <c r="I86" s="29">
        <v>32.0</v>
      </c>
      <c r="J86" s="23" t="s">
        <v>24</v>
      </c>
      <c r="K86" s="23" t="s">
        <v>26</v>
      </c>
    </row>
    <row r="87">
      <c r="A87" s="23" t="s">
        <v>51</v>
      </c>
      <c r="B87" s="23" t="s">
        <v>1876</v>
      </c>
      <c r="C87" s="23" t="s">
        <v>1877</v>
      </c>
      <c r="D87" s="29">
        <v>2012.0</v>
      </c>
      <c r="E87" s="29">
        <v>1502390.0</v>
      </c>
      <c r="F87" s="23" t="s">
        <v>1971</v>
      </c>
      <c r="G87" s="23" t="s">
        <v>36</v>
      </c>
      <c r="H87" s="29">
        <v>32.0</v>
      </c>
      <c r="I87" s="29">
        <v>32.0</v>
      </c>
      <c r="J87" s="23" t="s">
        <v>24</v>
      </c>
      <c r="K87" s="23" t="s">
        <v>26</v>
      </c>
    </row>
    <row r="88">
      <c r="A88" s="23" t="s">
        <v>51</v>
      </c>
      <c r="B88" s="23" t="s">
        <v>1876</v>
      </c>
      <c r="C88" s="23" t="s">
        <v>1877</v>
      </c>
      <c r="D88" s="29">
        <v>2013.0</v>
      </c>
      <c r="E88" s="29">
        <v>92343.0</v>
      </c>
      <c r="F88" s="23" t="s">
        <v>1971</v>
      </c>
      <c r="G88" s="23" t="s">
        <v>36</v>
      </c>
      <c r="H88" s="29">
        <v>32.0</v>
      </c>
      <c r="I88" s="29">
        <v>32.0</v>
      </c>
      <c r="J88" s="23" t="s">
        <v>24</v>
      </c>
      <c r="K88" s="23" t="s">
        <v>26</v>
      </c>
    </row>
    <row r="89">
      <c r="A89" s="23" t="s">
        <v>51</v>
      </c>
      <c r="B89" s="23" t="s">
        <v>1876</v>
      </c>
      <c r="C89" s="23" t="s">
        <v>1877</v>
      </c>
      <c r="D89" s="29">
        <v>2014.0</v>
      </c>
      <c r="E89" s="29">
        <v>59822.0</v>
      </c>
      <c r="F89" s="23" t="s">
        <v>1971</v>
      </c>
      <c r="G89" s="23" t="s">
        <v>36</v>
      </c>
      <c r="H89" s="29">
        <v>32.0</v>
      </c>
      <c r="I89" s="29">
        <v>32.0</v>
      </c>
      <c r="J89" s="23" t="s">
        <v>24</v>
      </c>
      <c r="K89" s="23" t="s">
        <v>26</v>
      </c>
    </row>
    <row r="90">
      <c r="A90" s="23" t="s">
        <v>53</v>
      </c>
      <c r="B90" s="23" t="s">
        <v>1876</v>
      </c>
      <c r="C90" s="23" t="s">
        <v>1877</v>
      </c>
      <c r="D90" s="29">
        <v>2004.0</v>
      </c>
      <c r="E90" s="29">
        <v>135938.0</v>
      </c>
      <c r="F90" s="23" t="s">
        <v>1925</v>
      </c>
      <c r="G90" s="23" t="s">
        <v>38</v>
      </c>
      <c r="H90" s="29">
        <v>40.0</v>
      </c>
      <c r="I90" s="29">
        <v>40.0</v>
      </c>
      <c r="J90" s="23" t="s">
        <v>35</v>
      </c>
      <c r="K90" s="23" t="s">
        <v>26</v>
      </c>
    </row>
    <row r="91">
      <c r="A91" s="23" t="s">
        <v>53</v>
      </c>
      <c r="B91" s="23" t="s">
        <v>1876</v>
      </c>
      <c r="C91" s="23" t="s">
        <v>1877</v>
      </c>
      <c r="D91" s="29">
        <v>2005.0</v>
      </c>
      <c r="E91" s="29">
        <v>160013.0</v>
      </c>
      <c r="F91" s="23" t="s">
        <v>1925</v>
      </c>
      <c r="G91" s="23" t="s">
        <v>38</v>
      </c>
      <c r="H91" s="29">
        <v>40.0</v>
      </c>
      <c r="I91" s="29">
        <v>40.0</v>
      </c>
      <c r="J91" s="23" t="s">
        <v>35</v>
      </c>
      <c r="K91" s="23" t="s">
        <v>26</v>
      </c>
    </row>
    <row r="92">
      <c r="A92" s="23" t="s">
        <v>53</v>
      </c>
      <c r="B92" s="23" t="s">
        <v>1876</v>
      </c>
      <c r="C92" s="23" t="s">
        <v>1877</v>
      </c>
      <c r="D92" s="29">
        <v>2006.0</v>
      </c>
      <c r="E92" s="29">
        <v>123809.0</v>
      </c>
      <c r="F92" s="23" t="s">
        <v>1925</v>
      </c>
      <c r="G92" s="23" t="s">
        <v>38</v>
      </c>
      <c r="H92" s="29">
        <v>40.0</v>
      </c>
      <c r="I92" s="29">
        <v>40.0</v>
      </c>
      <c r="J92" s="23" t="s">
        <v>35</v>
      </c>
      <c r="K92" s="23" t="s">
        <v>26</v>
      </c>
    </row>
    <row r="93">
      <c r="A93" s="23" t="s">
        <v>53</v>
      </c>
      <c r="B93" s="23" t="s">
        <v>1876</v>
      </c>
      <c r="C93" s="23" t="s">
        <v>1877</v>
      </c>
      <c r="D93" s="29">
        <v>2007.0</v>
      </c>
      <c r="E93" s="29">
        <v>108314.0</v>
      </c>
      <c r="F93" s="23" t="s">
        <v>1925</v>
      </c>
      <c r="G93" s="23" t="s">
        <v>38</v>
      </c>
      <c r="H93" s="29">
        <v>40.0</v>
      </c>
      <c r="I93" s="29">
        <v>40.0</v>
      </c>
      <c r="J93" s="23" t="s">
        <v>35</v>
      </c>
      <c r="K93" s="23" t="s">
        <v>26</v>
      </c>
    </row>
    <row r="94">
      <c r="A94" s="23" t="s">
        <v>53</v>
      </c>
      <c r="B94" s="23" t="s">
        <v>1876</v>
      </c>
      <c r="C94" s="23" t="s">
        <v>1877</v>
      </c>
      <c r="D94" s="29">
        <v>2008.0</v>
      </c>
      <c r="E94" s="29">
        <v>98946.03</v>
      </c>
      <c r="F94" s="23" t="s">
        <v>1925</v>
      </c>
      <c r="G94" s="23" t="s">
        <v>38</v>
      </c>
      <c r="H94" s="29">
        <v>40.0</v>
      </c>
      <c r="I94" s="29">
        <v>40.0</v>
      </c>
      <c r="J94" s="23" t="s">
        <v>35</v>
      </c>
      <c r="K94" s="23" t="s">
        <v>26</v>
      </c>
    </row>
    <row r="95">
      <c r="A95" s="23" t="s">
        <v>53</v>
      </c>
      <c r="B95" s="23" t="s">
        <v>1876</v>
      </c>
      <c r="C95" s="23" t="s">
        <v>1877</v>
      </c>
      <c r="D95" s="29">
        <v>2009.0</v>
      </c>
      <c r="E95" s="29">
        <v>28487.67</v>
      </c>
      <c r="F95" s="23" t="s">
        <v>1925</v>
      </c>
      <c r="G95" s="23" t="s">
        <v>38</v>
      </c>
      <c r="H95" s="29">
        <v>40.0</v>
      </c>
      <c r="I95" s="29">
        <v>40.0</v>
      </c>
      <c r="J95" s="23" t="s">
        <v>35</v>
      </c>
      <c r="K95" s="23" t="s">
        <v>26</v>
      </c>
    </row>
    <row r="96">
      <c r="A96" s="23" t="s">
        <v>53</v>
      </c>
      <c r="B96" s="23" t="s">
        <v>1876</v>
      </c>
      <c r="C96" s="23" t="s">
        <v>1877</v>
      </c>
      <c r="D96" s="29">
        <v>2010.0</v>
      </c>
      <c r="E96" s="29">
        <v>111219.7</v>
      </c>
      <c r="F96" s="23" t="s">
        <v>1925</v>
      </c>
      <c r="G96" s="23" t="s">
        <v>38</v>
      </c>
      <c r="H96" s="29">
        <v>40.0</v>
      </c>
      <c r="I96" s="29">
        <v>40.0</v>
      </c>
      <c r="J96" s="23" t="s">
        <v>35</v>
      </c>
      <c r="K96" s="23" t="s">
        <v>26</v>
      </c>
    </row>
    <row r="97">
      <c r="A97" s="23" t="s">
        <v>53</v>
      </c>
      <c r="B97" s="23" t="s">
        <v>1876</v>
      </c>
      <c r="C97" s="23" t="s">
        <v>1877</v>
      </c>
      <c r="D97" s="29">
        <v>2011.0</v>
      </c>
      <c r="E97" s="29">
        <v>11731.0</v>
      </c>
      <c r="F97" s="23" t="s">
        <v>1925</v>
      </c>
      <c r="G97" s="23" t="s">
        <v>38</v>
      </c>
      <c r="H97" s="29">
        <v>40.0</v>
      </c>
      <c r="I97" s="29">
        <v>40.0</v>
      </c>
      <c r="J97" s="23" t="s">
        <v>35</v>
      </c>
      <c r="K97" s="23" t="s">
        <v>26</v>
      </c>
    </row>
    <row r="98">
      <c r="A98" s="23" t="s">
        <v>53</v>
      </c>
      <c r="B98" s="23" t="s">
        <v>1876</v>
      </c>
      <c r="C98" s="23" t="s">
        <v>1877</v>
      </c>
      <c r="D98" s="29">
        <v>2012.0</v>
      </c>
      <c r="E98" s="29">
        <v>0.0</v>
      </c>
      <c r="F98" s="23" t="s">
        <v>1925</v>
      </c>
      <c r="G98" s="23" t="s">
        <v>38</v>
      </c>
      <c r="H98" s="29">
        <v>40.0</v>
      </c>
      <c r="I98" s="29">
        <v>40.0</v>
      </c>
      <c r="J98" s="23" t="s">
        <v>35</v>
      </c>
      <c r="K98" s="23" t="s">
        <v>26</v>
      </c>
    </row>
    <row r="99">
      <c r="A99" s="23" t="s">
        <v>53</v>
      </c>
      <c r="B99" s="23" t="s">
        <v>1876</v>
      </c>
      <c r="C99" s="23" t="s">
        <v>1877</v>
      </c>
      <c r="D99" s="29">
        <v>2013.0</v>
      </c>
      <c r="E99" s="29">
        <v>3800802.0</v>
      </c>
      <c r="F99" s="23" t="s">
        <v>1925</v>
      </c>
      <c r="G99" s="23" t="s">
        <v>38</v>
      </c>
      <c r="H99" s="29">
        <v>40.0</v>
      </c>
      <c r="I99" s="29">
        <v>40.0</v>
      </c>
      <c r="J99" s="23" t="s">
        <v>35</v>
      </c>
      <c r="K99" s="23" t="s">
        <v>26</v>
      </c>
    </row>
    <row r="100">
      <c r="A100" s="23" t="s">
        <v>53</v>
      </c>
      <c r="B100" s="23" t="s">
        <v>1876</v>
      </c>
      <c r="C100" s="23" t="s">
        <v>1877</v>
      </c>
      <c r="D100" s="29">
        <v>2014.0</v>
      </c>
      <c r="E100" s="29">
        <v>776751.0</v>
      </c>
      <c r="F100" s="23" t="s">
        <v>1925</v>
      </c>
      <c r="G100" s="23" t="s">
        <v>38</v>
      </c>
      <c r="H100" s="29">
        <v>40.0</v>
      </c>
      <c r="I100" s="29">
        <v>40.0</v>
      </c>
      <c r="J100" s="23" t="s">
        <v>35</v>
      </c>
      <c r="K100" s="23" t="s">
        <v>26</v>
      </c>
    </row>
    <row r="101">
      <c r="A101" s="23" t="s">
        <v>58</v>
      </c>
      <c r="B101" s="23" t="s">
        <v>1876</v>
      </c>
      <c r="C101" s="23" t="s">
        <v>1877</v>
      </c>
      <c r="D101" s="29">
        <v>2004.0</v>
      </c>
      <c r="E101" s="29">
        <v>3077357.0</v>
      </c>
      <c r="F101" s="23" t="s">
        <v>1972</v>
      </c>
      <c r="G101" s="23" t="s">
        <v>39</v>
      </c>
      <c r="H101" s="29">
        <v>43.0</v>
      </c>
      <c r="I101" s="29">
        <v>43.0</v>
      </c>
      <c r="J101" s="23" t="s">
        <v>35</v>
      </c>
      <c r="K101" s="23" t="s">
        <v>40</v>
      </c>
    </row>
    <row r="102">
      <c r="A102" s="23" t="s">
        <v>58</v>
      </c>
      <c r="B102" s="23" t="s">
        <v>1876</v>
      </c>
      <c r="C102" s="23" t="s">
        <v>1877</v>
      </c>
      <c r="D102" s="29">
        <v>2005.0</v>
      </c>
      <c r="E102" s="29">
        <v>6203639.0</v>
      </c>
      <c r="F102" s="23" t="s">
        <v>1972</v>
      </c>
      <c r="G102" s="23" t="s">
        <v>39</v>
      </c>
      <c r="H102" s="29">
        <v>43.0</v>
      </c>
      <c r="I102" s="29">
        <v>43.0</v>
      </c>
      <c r="J102" s="23" t="s">
        <v>35</v>
      </c>
      <c r="K102" s="23" t="s">
        <v>40</v>
      </c>
    </row>
    <row r="103">
      <c r="A103" s="23" t="s">
        <v>58</v>
      </c>
      <c r="B103" s="23" t="s">
        <v>1876</v>
      </c>
      <c r="C103" s="23" t="s">
        <v>1877</v>
      </c>
      <c r="D103" s="29">
        <v>2006.0</v>
      </c>
      <c r="E103" s="29">
        <v>1828637.0</v>
      </c>
      <c r="F103" s="23" t="s">
        <v>1972</v>
      </c>
      <c r="G103" s="23" t="s">
        <v>39</v>
      </c>
      <c r="H103" s="29">
        <v>43.0</v>
      </c>
      <c r="I103" s="29">
        <v>43.0</v>
      </c>
      <c r="J103" s="23" t="s">
        <v>35</v>
      </c>
      <c r="K103" s="23" t="s">
        <v>40</v>
      </c>
    </row>
    <row r="104">
      <c r="A104" s="23" t="s">
        <v>58</v>
      </c>
      <c r="B104" s="23" t="s">
        <v>1876</v>
      </c>
      <c r="C104" s="23" t="s">
        <v>1877</v>
      </c>
      <c r="D104" s="29">
        <v>2007.0</v>
      </c>
      <c r="E104" s="29">
        <v>3894173.0</v>
      </c>
      <c r="F104" s="23" t="s">
        <v>1972</v>
      </c>
      <c r="G104" s="23" t="s">
        <v>39</v>
      </c>
      <c r="H104" s="29">
        <v>43.0</v>
      </c>
      <c r="I104" s="29">
        <v>43.0</v>
      </c>
      <c r="J104" s="23" t="s">
        <v>35</v>
      </c>
      <c r="K104" s="23" t="s">
        <v>40</v>
      </c>
    </row>
    <row r="105">
      <c r="A105" s="23" t="s">
        <v>58</v>
      </c>
      <c r="B105" s="23" t="s">
        <v>1876</v>
      </c>
      <c r="C105" s="23" t="s">
        <v>1877</v>
      </c>
      <c r="D105" s="29">
        <v>2008.0</v>
      </c>
      <c r="E105" s="29">
        <v>143748.1</v>
      </c>
      <c r="F105" s="23" t="s">
        <v>1972</v>
      </c>
      <c r="G105" s="23" t="s">
        <v>39</v>
      </c>
      <c r="H105" s="29">
        <v>43.0</v>
      </c>
      <c r="I105" s="29">
        <v>43.0</v>
      </c>
      <c r="J105" s="23" t="s">
        <v>35</v>
      </c>
      <c r="K105" s="23" t="s">
        <v>40</v>
      </c>
    </row>
    <row r="106">
      <c r="A106" s="23" t="s">
        <v>58</v>
      </c>
      <c r="B106" s="23" t="s">
        <v>1876</v>
      </c>
      <c r="C106" s="23" t="s">
        <v>1877</v>
      </c>
      <c r="D106" s="29">
        <v>2009.0</v>
      </c>
      <c r="E106" s="29">
        <v>421387.6</v>
      </c>
      <c r="F106" s="23" t="s">
        <v>1972</v>
      </c>
      <c r="G106" s="23" t="s">
        <v>39</v>
      </c>
      <c r="H106" s="29">
        <v>43.0</v>
      </c>
      <c r="I106" s="29">
        <v>43.0</v>
      </c>
      <c r="J106" s="23" t="s">
        <v>35</v>
      </c>
      <c r="K106" s="23" t="s">
        <v>40</v>
      </c>
    </row>
    <row r="107">
      <c r="A107" s="23" t="s">
        <v>58</v>
      </c>
      <c r="B107" s="23" t="s">
        <v>1876</v>
      </c>
      <c r="C107" s="23" t="s">
        <v>1877</v>
      </c>
      <c r="D107" s="29">
        <v>2010.0</v>
      </c>
      <c r="E107" s="29">
        <v>739040.0</v>
      </c>
      <c r="F107" s="23" t="s">
        <v>1972</v>
      </c>
      <c r="G107" s="23" t="s">
        <v>39</v>
      </c>
      <c r="H107" s="29">
        <v>43.0</v>
      </c>
      <c r="I107" s="29">
        <v>43.0</v>
      </c>
      <c r="J107" s="23" t="s">
        <v>35</v>
      </c>
      <c r="K107" s="23" t="s">
        <v>40</v>
      </c>
    </row>
    <row r="108">
      <c r="A108" s="23" t="s">
        <v>58</v>
      </c>
      <c r="B108" s="23" t="s">
        <v>1876</v>
      </c>
      <c r="C108" s="23" t="s">
        <v>1877</v>
      </c>
      <c r="D108" s="29">
        <v>2011.0</v>
      </c>
      <c r="E108" s="29">
        <v>1014579.0</v>
      </c>
      <c r="F108" s="23" t="s">
        <v>1972</v>
      </c>
      <c r="G108" s="23" t="s">
        <v>39</v>
      </c>
      <c r="H108" s="29">
        <v>43.0</v>
      </c>
      <c r="I108" s="29">
        <v>43.0</v>
      </c>
      <c r="J108" s="23" t="s">
        <v>35</v>
      </c>
      <c r="K108" s="23" t="s">
        <v>40</v>
      </c>
    </row>
    <row r="109">
      <c r="A109" s="23" t="s">
        <v>58</v>
      </c>
      <c r="B109" s="23" t="s">
        <v>1876</v>
      </c>
      <c r="C109" s="23" t="s">
        <v>1877</v>
      </c>
      <c r="D109" s="29">
        <v>2012.0</v>
      </c>
      <c r="E109" s="29">
        <v>0.0</v>
      </c>
      <c r="F109" s="23" t="s">
        <v>1972</v>
      </c>
      <c r="G109" s="23" t="s">
        <v>39</v>
      </c>
      <c r="H109" s="29">
        <v>43.0</v>
      </c>
      <c r="I109" s="29">
        <v>43.0</v>
      </c>
      <c r="J109" s="23" t="s">
        <v>35</v>
      </c>
      <c r="K109" s="23" t="s">
        <v>40</v>
      </c>
    </row>
    <row r="110">
      <c r="A110" s="23" t="s">
        <v>58</v>
      </c>
      <c r="B110" s="23" t="s">
        <v>1876</v>
      </c>
      <c r="C110" s="23" t="s">
        <v>1877</v>
      </c>
      <c r="D110" s="29">
        <v>2013.0</v>
      </c>
      <c r="E110" s="29">
        <v>1025940.0</v>
      </c>
      <c r="F110" s="23" t="s">
        <v>1972</v>
      </c>
      <c r="G110" s="23" t="s">
        <v>39</v>
      </c>
      <c r="H110" s="29">
        <v>43.0</v>
      </c>
      <c r="I110" s="29">
        <v>43.0</v>
      </c>
      <c r="J110" s="23" t="s">
        <v>35</v>
      </c>
      <c r="K110" s="23" t="s">
        <v>40</v>
      </c>
    </row>
    <row r="111">
      <c r="A111" s="23" t="s">
        <v>58</v>
      </c>
      <c r="B111" s="23" t="s">
        <v>1876</v>
      </c>
      <c r="C111" s="23" t="s">
        <v>1877</v>
      </c>
      <c r="D111" s="29">
        <v>2014.0</v>
      </c>
      <c r="E111" s="29">
        <v>58400.0</v>
      </c>
      <c r="F111" s="23" t="s">
        <v>1972</v>
      </c>
      <c r="G111" s="23" t="s">
        <v>39</v>
      </c>
      <c r="H111" s="29">
        <v>43.0</v>
      </c>
      <c r="I111" s="29">
        <v>43.0</v>
      </c>
      <c r="J111" s="23" t="s">
        <v>35</v>
      </c>
      <c r="K111" s="23" t="s">
        <v>40</v>
      </c>
    </row>
    <row r="112">
      <c r="A112" s="23" t="s">
        <v>60</v>
      </c>
      <c r="B112" s="23" t="s">
        <v>1876</v>
      </c>
      <c r="C112" s="23" t="s">
        <v>1877</v>
      </c>
      <c r="D112" s="29">
        <v>2004.0</v>
      </c>
      <c r="E112" s="29">
        <v>279295.0</v>
      </c>
      <c r="F112" s="23" t="s">
        <v>1973</v>
      </c>
      <c r="G112" s="23" t="s">
        <v>41</v>
      </c>
      <c r="H112" s="29">
        <v>47.0</v>
      </c>
      <c r="I112" s="29">
        <v>47.0</v>
      </c>
      <c r="J112" s="23" t="s">
        <v>35</v>
      </c>
      <c r="K112" s="23" t="s">
        <v>26</v>
      </c>
    </row>
    <row r="113">
      <c r="A113" s="23" t="s">
        <v>60</v>
      </c>
      <c r="B113" s="23" t="s">
        <v>1876</v>
      </c>
      <c r="C113" s="23" t="s">
        <v>1877</v>
      </c>
      <c r="D113" s="29">
        <v>2005.0</v>
      </c>
      <c r="E113" s="29">
        <v>289710.0</v>
      </c>
      <c r="F113" s="23" t="s">
        <v>1973</v>
      </c>
      <c r="G113" s="23" t="s">
        <v>41</v>
      </c>
      <c r="H113" s="29">
        <v>47.0</v>
      </c>
      <c r="I113" s="29">
        <v>47.0</v>
      </c>
      <c r="J113" s="23" t="s">
        <v>35</v>
      </c>
      <c r="K113" s="23" t="s">
        <v>26</v>
      </c>
    </row>
    <row r="114">
      <c r="A114" s="23" t="s">
        <v>60</v>
      </c>
      <c r="B114" s="23" t="s">
        <v>1876</v>
      </c>
      <c r="C114" s="23" t="s">
        <v>1877</v>
      </c>
      <c r="D114" s="29">
        <v>2006.0</v>
      </c>
      <c r="E114" s="29">
        <v>247974.0</v>
      </c>
      <c r="F114" s="23" t="s">
        <v>1973</v>
      </c>
      <c r="G114" s="23" t="s">
        <v>41</v>
      </c>
      <c r="H114" s="29">
        <v>47.0</v>
      </c>
      <c r="I114" s="29">
        <v>47.0</v>
      </c>
      <c r="J114" s="23" t="s">
        <v>35</v>
      </c>
      <c r="K114" s="23" t="s">
        <v>26</v>
      </c>
    </row>
    <row r="115">
      <c r="A115" s="23" t="s">
        <v>60</v>
      </c>
      <c r="B115" s="23" t="s">
        <v>1876</v>
      </c>
      <c r="C115" s="23" t="s">
        <v>1877</v>
      </c>
      <c r="D115" s="29">
        <v>2007.0</v>
      </c>
      <c r="E115" s="29">
        <v>229290.0</v>
      </c>
      <c r="F115" s="23" t="s">
        <v>1973</v>
      </c>
      <c r="G115" s="23" t="s">
        <v>41</v>
      </c>
      <c r="H115" s="29">
        <v>47.0</v>
      </c>
      <c r="I115" s="29">
        <v>47.0</v>
      </c>
      <c r="J115" s="23" t="s">
        <v>35</v>
      </c>
      <c r="K115" s="23" t="s">
        <v>26</v>
      </c>
    </row>
    <row r="116">
      <c r="A116" s="23" t="s">
        <v>60</v>
      </c>
      <c r="B116" s="23" t="s">
        <v>1876</v>
      </c>
      <c r="C116" s="23" t="s">
        <v>1877</v>
      </c>
      <c r="D116" s="29">
        <v>2008.0</v>
      </c>
      <c r="E116" s="29">
        <v>220498.3</v>
      </c>
      <c r="F116" s="23" t="s">
        <v>1973</v>
      </c>
      <c r="G116" s="23" t="s">
        <v>41</v>
      </c>
      <c r="H116" s="29">
        <v>47.0</v>
      </c>
      <c r="I116" s="29">
        <v>47.0</v>
      </c>
      <c r="J116" s="23" t="s">
        <v>35</v>
      </c>
      <c r="K116" s="23" t="s">
        <v>26</v>
      </c>
    </row>
    <row r="117">
      <c r="A117" s="23" t="s">
        <v>60</v>
      </c>
      <c r="B117" s="23" t="s">
        <v>1876</v>
      </c>
      <c r="C117" s="23" t="s">
        <v>1877</v>
      </c>
      <c r="D117" s="29">
        <v>2009.0</v>
      </c>
      <c r="E117" s="29">
        <v>210097.6</v>
      </c>
      <c r="F117" s="23" t="s">
        <v>1973</v>
      </c>
      <c r="G117" s="23" t="s">
        <v>41</v>
      </c>
      <c r="H117" s="29">
        <v>47.0</v>
      </c>
      <c r="I117" s="29">
        <v>47.0</v>
      </c>
      <c r="J117" s="23" t="s">
        <v>35</v>
      </c>
      <c r="K117" s="23" t="s">
        <v>26</v>
      </c>
    </row>
    <row r="118">
      <c r="A118" s="23" t="s">
        <v>60</v>
      </c>
      <c r="B118" s="23" t="s">
        <v>1876</v>
      </c>
      <c r="C118" s="23" t="s">
        <v>1877</v>
      </c>
      <c r="D118" s="29">
        <v>2010.0</v>
      </c>
      <c r="E118" s="29">
        <v>202298.6</v>
      </c>
      <c r="F118" s="23" t="s">
        <v>1973</v>
      </c>
      <c r="G118" s="23" t="s">
        <v>41</v>
      </c>
      <c r="H118" s="29">
        <v>47.0</v>
      </c>
      <c r="I118" s="29">
        <v>47.0</v>
      </c>
      <c r="J118" s="23" t="s">
        <v>35</v>
      </c>
      <c r="K118" s="23" t="s">
        <v>26</v>
      </c>
    </row>
    <row r="119">
      <c r="A119" s="23" t="s">
        <v>60</v>
      </c>
      <c r="B119" s="23" t="s">
        <v>1876</v>
      </c>
      <c r="C119" s="23" t="s">
        <v>1877</v>
      </c>
      <c r="D119" s="29">
        <v>2011.0</v>
      </c>
      <c r="E119" s="29">
        <v>176491.1</v>
      </c>
      <c r="F119" s="23" t="s">
        <v>1973</v>
      </c>
      <c r="G119" s="23" t="s">
        <v>41</v>
      </c>
      <c r="H119" s="29">
        <v>47.0</v>
      </c>
      <c r="I119" s="29">
        <v>47.0</v>
      </c>
      <c r="J119" s="23" t="s">
        <v>35</v>
      </c>
      <c r="K119" s="23" t="s">
        <v>26</v>
      </c>
    </row>
    <row r="120">
      <c r="A120" s="23" t="s">
        <v>60</v>
      </c>
      <c r="B120" s="23" t="s">
        <v>1876</v>
      </c>
      <c r="C120" s="23" t="s">
        <v>1877</v>
      </c>
      <c r="D120" s="29">
        <v>2012.0</v>
      </c>
      <c r="E120" s="29">
        <v>169714.8</v>
      </c>
      <c r="F120" s="23" t="s">
        <v>1973</v>
      </c>
      <c r="G120" s="23" t="s">
        <v>41</v>
      </c>
      <c r="H120" s="29">
        <v>47.0</v>
      </c>
      <c r="I120" s="29">
        <v>47.0</v>
      </c>
      <c r="J120" s="23" t="s">
        <v>35</v>
      </c>
      <c r="K120" s="23" t="s">
        <v>26</v>
      </c>
    </row>
    <row r="121">
      <c r="A121" s="23" t="s">
        <v>60</v>
      </c>
      <c r="B121" s="23" t="s">
        <v>1876</v>
      </c>
      <c r="C121" s="23" t="s">
        <v>1877</v>
      </c>
      <c r="D121" s="29">
        <v>2013.0</v>
      </c>
      <c r="E121" s="29">
        <v>163242.9</v>
      </c>
      <c r="F121" s="23" t="s">
        <v>1973</v>
      </c>
      <c r="G121" s="23" t="s">
        <v>41</v>
      </c>
      <c r="H121" s="29">
        <v>47.0</v>
      </c>
      <c r="I121" s="29">
        <v>47.0</v>
      </c>
      <c r="J121" s="23" t="s">
        <v>35</v>
      </c>
      <c r="K121" s="23" t="s">
        <v>26</v>
      </c>
    </row>
    <row r="122">
      <c r="A122" s="23" t="s">
        <v>60</v>
      </c>
      <c r="B122" s="23" t="s">
        <v>1876</v>
      </c>
      <c r="C122" s="23" t="s">
        <v>1877</v>
      </c>
      <c r="D122" s="29">
        <v>2014.0</v>
      </c>
      <c r="E122" s="29">
        <v>388065.7</v>
      </c>
      <c r="F122" s="23" t="s">
        <v>1973</v>
      </c>
      <c r="G122" s="23" t="s">
        <v>41</v>
      </c>
      <c r="H122" s="29">
        <v>47.0</v>
      </c>
      <c r="I122" s="29">
        <v>47.0</v>
      </c>
      <c r="J122" s="23" t="s">
        <v>35</v>
      </c>
      <c r="K122" s="23" t="s">
        <v>26</v>
      </c>
    </row>
    <row r="123">
      <c r="A123" s="23" t="s">
        <v>67</v>
      </c>
      <c r="B123" s="23" t="s">
        <v>1876</v>
      </c>
      <c r="C123" s="23" t="s">
        <v>1877</v>
      </c>
      <c r="D123" s="29">
        <v>2004.0</v>
      </c>
      <c r="E123" s="29">
        <v>4361428.0</v>
      </c>
      <c r="F123" s="23" t="s">
        <v>1880</v>
      </c>
      <c r="G123" s="23" t="s">
        <v>44</v>
      </c>
      <c r="H123" s="29">
        <v>48.0</v>
      </c>
      <c r="I123" s="29">
        <v>48.0</v>
      </c>
      <c r="J123" s="23" t="s">
        <v>24</v>
      </c>
      <c r="K123" s="23" t="s">
        <v>26</v>
      </c>
    </row>
    <row r="124">
      <c r="A124" s="23" t="s">
        <v>67</v>
      </c>
      <c r="B124" s="23" t="s">
        <v>1876</v>
      </c>
      <c r="C124" s="23" t="s">
        <v>1877</v>
      </c>
      <c r="D124" s="29">
        <v>2005.0</v>
      </c>
      <c r="E124" s="29">
        <v>187840.0</v>
      </c>
      <c r="F124" s="23" t="s">
        <v>1880</v>
      </c>
      <c r="G124" s="23" t="s">
        <v>44</v>
      </c>
      <c r="H124" s="29">
        <v>48.0</v>
      </c>
      <c r="I124" s="29">
        <v>48.0</v>
      </c>
      <c r="J124" s="23" t="s">
        <v>24</v>
      </c>
      <c r="K124" s="23" t="s">
        <v>26</v>
      </c>
    </row>
    <row r="125">
      <c r="A125" s="23" t="s">
        <v>67</v>
      </c>
      <c r="B125" s="23" t="s">
        <v>1876</v>
      </c>
      <c r="C125" s="23" t="s">
        <v>1877</v>
      </c>
      <c r="D125" s="29">
        <v>2006.0</v>
      </c>
      <c r="E125" s="29">
        <v>736728.0</v>
      </c>
      <c r="F125" s="23" t="s">
        <v>1880</v>
      </c>
      <c r="G125" s="23" t="s">
        <v>44</v>
      </c>
      <c r="H125" s="29">
        <v>48.0</v>
      </c>
      <c r="I125" s="29">
        <v>48.0</v>
      </c>
      <c r="J125" s="23" t="s">
        <v>24</v>
      </c>
      <c r="K125" s="23" t="s">
        <v>26</v>
      </c>
    </row>
    <row r="126">
      <c r="A126" s="23" t="s">
        <v>67</v>
      </c>
      <c r="B126" s="23" t="s">
        <v>1876</v>
      </c>
      <c r="C126" s="23" t="s">
        <v>1877</v>
      </c>
      <c r="D126" s="29">
        <v>2007.0</v>
      </c>
      <c r="E126" s="29">
        <v>280183.0</v>
      </c>
      <c r="F126" s="23" t="s">
        <v>1880</v>
      </c>
      <c r="G126" s="23" t="s">
        <v>44</v>
      </c>
      <c r="H126" s="29">
        <v>48.0</v>
      </c>
      <c r="I126" s="29">
        <v>48.0</v>
      </c>
      <c r="J126" s="23" t="s">
        <v>24</v>
      </c>
      <c r="K126" s="23" t="s">
        <v>26</v>
      </c>
    </row>
    <row r="127">
      <c r="A127" s="23" t="s">
        <v>67</v>
      </c>
      <c r="B127" s="23" t="s">
        <v>1876</v>
      </c>
      <c r="C127" s="23" t="s">
        <v>1877</v>
      </c>
      <c r="D127" s="29">
        <v>2008.0</v>
      </c>
      <c r="E127" s="29">
        <v>386206.0</v>
      </c>
      <c r="F127" s="23" t="s">
        <v>1880</v>
      </c>
      <c r="G127" s="23" t="s">
        <v>44</v>
      </c>
      <c r="H127" s="29">
        <v>48.0</v>
      </c>
      <c r="I127" s="29">
        <v>48.0</v>
      </c>
      <c r="J127" s="23" t="s">
        <v>24</v>
      </c>
      <c r="K127" s="23" t="s">
        <v>26</v>
      </c>
    </row>
    <row r="128">
      <c r="A128" s="23" t="s">
        <v>67</v>
      </c>
      <c r="B128" s="23" t="s">
        <v>1876</v>
      </c>
      <c r="C128" s="23" t="s">
        <v>1877</v>
      </c>
      <c r="D128" s="29">
        <v>2009.0</v>
      </c>
      <c r="E128" s="29">
        <v>127313.5</v>
      </c>
      <c r="F128" s="23" t="s">
        <v>1880</v>
      </c>
      <c r="G128" s="23" t="s">
        <v>44</v>
      </c>
      <c r="H128" s="29">
        <v>48.0</v>
      </c>
      <c r="I128" s="29">
        <v>48.0</v>
      </c>
      <c r="J128" s="23" t="s">
        <v>24</v>
      </c>
      <c r="K128" s="23" t="s">
        <v>26</v>
      </c>
    </row>
    <row r="129">
      <c r="A129" s="23" t="s">
        <v>67</v>
      </c>
      <c r="B129" s="23" t="s">
        <v>1876</v>
      </c>
      <c r="C129" s="23" t="s">
        <v>1877</v>
      </c>
      <c r="D129" s="29">
        <v>2010.0</v>
      </c>
      <c r="E129" s="29">
        <v>401059.9</v>
      </c>
      <c r="F129" s="23" t="s">
        <v>1880</v>
      </c>
      <c r="G129" s="23" t="s">
        <v>44</v>
      </c>
      <c r="H129" s="29">
        <v>48.0</v>
      </c>
      <c r="I129" s="29">
        <v>48.0</v>
      </c>
      <c r="J129" s="23" t="s">
        <v>24</v>
      </c>
      <c r="K129" s="23" t="s">
        <v>26</v>
      </c>
    </row>
    <row r="130">
      <c r="A130" s="23" t="s">
        <v>67</v>
      </c>
      <c r="B130" s="23" t="s">
        <v>1876</v>
      </c>
      <c r="C130" s="23" t="s">
        <v>1877</v>
      </c>
      <c r="D130" s="29">
        <v>2011.0</v>
      </c>
      <c r="E130" s="29">
        <v>117525.7</v>
      </c>
      <c r="F130" s="23" t="s">
        <v>1880</v>
      </c>
      <c r="G130" s="23" t="s">
        <v>44</v>
      </c>
      <c r="H130" s="29">
        <v>48.0</v>
      </c>
      <c r="I130" s="29">
        <v>48.0</v>
      </c>
      <c r="J130" s="23" t="s">
        <v>24</v>
      </c>
      <c r="K130" s="23" t="s">
        <v>26</v>
      </c>
    </row>
    <row r="131">
      <c r="A131" s="23" t="s">
        <v>67</v>
      </c>
      <c r="B131" s="23" t="s">
        <v>1876</v>
      </c>
      <c r="C131" s="23" t="s">
        <v>1877</v>
      </c>
      <c r="D131" s="29">
        <v>2012.0</v>
      </c>
      <c r="E131" s="29">
        <v>3148984.0</v>
      </c>
      <c r="F131" s="23" t="s">
        <v>1880</v>
      </c>
      <c r="G131" s="23" t="s">
        <v>44</v>
      </c>
      <c r="H131" s="29">
        <v>48.0</v>
      </c>
      <c r="I131" s="29">
        <v>48.0</v>
      </c>
      <c r="J131" s="23" t="s">
        <v>24</v>
      </c>
      <c r="K131" s="23" t="s">
        <v>26</v>
      </c>
    </row>
    <row r="132">
      <c r="A132" s="23" t="s">
        <v>67</v>
      </c>
      <c r="B132" s="23" t="s">
        <v>1876</v>
      </c>
      <c r="C132" s="23" t="s">
        <v>1877</v>
      </c>
      <c r="D132" s="29">
        <v>2013.0</v>
      </c>
      <c r="E132" s="29">
        <v>96632.28</v>
      </c>
      <c r="F132" s="23" t="s">
        <v>1880</v>
      </c>
      <c r="G132" s="23" t="s">
        <v>44</v>
      </c>
      <c r="H132" s="29">
        <v>48.0</v>
      </c>
      <c r="I132" s="29">
        <v>48.0</v>
      </c>
      <c r="J132" s="23" t="s">
        <v>24</v>
      </c>
      <c r="K132" s="23" t="s">
        <v>26</v>
      </c>
    </row>
    <row r="133">
      <c r="A133" s="23" t="s">
        <v>67</v>
      </c>
      <c r="B133" s="23" t="s">
        <v>1876</v>
      </c>
      <c r="C133" s="23" t="s">
        <v>1877</v>
      </c>
      <c r="D133" s="29">
        <v>2014.0</v>
      </c>
      <c r="E133" s="29">
        <v>817795.0</v>
      </c>
      <c r="F133" s="23" t="s">
        <v>1880</v>
      </c>
      <c r="G133" s="23" t="s">
        <v>44</v>
      </c>
      <c r="H133" s="29">
        <v>48.0</v>
      </c>
      <c r="I133" s="29">
        <v>48.0</v>
      </c>
      <c r="J133" s="23" t="s">
        <v>24</v>
      </c>
      <c r="K133" s="23" t="s">
        <v>26</v>
      </c>
    </row>
    <row r="134">
      <c r="A134" s="23" t="s">
        <v>69</v>
      </c>
      <c r="B134" s="23" t="s">
        <v>1876</v>
      </c>
      <c r="C134" s="23" t="s">
        <v>1877</v>
      </c>
      <c r="D134" s="29">
        <v>2004.0</v>
      </c>
      <c r="E134" s="29">
        <v>7124197.0</v>
      </c>
      <c r="F134" s="23" t="s">
        <v>1973</v>
      </c>
      <c r="G134" s="23" t="s">
        <v>46</v>
      </c>
      <c r="H134" s="29">
        <v>49.0</v>
      </c>
      <c r="I134" s="29">
        <v>49.0</v>
      </c>
      <c r="J134" s="23" t="s">
        <v>35</v>
      </c>
      <c r="K134" s="23" t="s">
        <v>40</v>
      </c>
    </row>
    <row r="135">
      <c r="A135" s="23" t="s">
        <v>69</v>
      </c>
      <c r="B135" s="23" t="s">
        <v>1876</v>
      </c>
      <c r="C135" s="23" t="s">
        <v>1877</v>
      </c>
      <c r="D135" s="29">
        <v>2005.0</v>
      </c>
      <c r="E135" s="29">
        <v>1280399.0</v>
      </c>
      <c r="F135" s="23" t="s">
        <v>1973</v>
      </c>
      <c r="G135" s="23" t="s">
        <v>46</v>
      </c>
      <c r="H135" s="29">
        <v>49.0</v>
      </c>
      <c r="I135" s="29">
        <v>49.0</v>
      </c>
      <c r="J135" s="23" t="s">
        <v>35</v>
      </c>
      <c r="K135" s="23" t="s">
        <v>40</v>
      </c>
    </row>
    <row r="136">
      <c r="A136" s="23" t="s">
        <v>69</v>
      </c>
      <c r="B136" s="23" t="s">
        <v>1876</v>
      </c>
      <c r="C136" s="23" t="s">
        <v>1877</v>
      </c>
      <c r="D136" s="29">
        <v>2006.0</v>
      </c>
      <c r="E136" s="29">
        <v>1194730.0</v>
      </c>
      <c r="F136" s="23" t="s">
        <v>1973</v>
      </c>
      <c r="G136" s="23" t="s">
        <v>46</v>
      </c>
      <c r="H136" s="29">
        <v>49.0</v>
      </c>
      <c r="I136" s="29">
        <v>49.0</v>
      </c>
      <c r="J136" s="23" t="s">
        <v>35</v>
      </c>
      <c r="K136" s="23" t="s">
        <v>40</v>
      </c>
    </row>
    <row r="137">
      <c r="A137" s="23" t="s">
        <v>69</v>
      </c>
      <c r="B137" s="23" t="s">
        <v>1876</v>
      </c>
      <c r="C137" s="23" t="s">
        <v>1877</v>
      </c>
      <c r="D137" s="29">
        <v>2007.0</v>
      </c>
      <c r="E137" s="29">
        <v>1659957.0</v>
      </c>
      <c r="F137" s="23" t="s">
        <v>1973</v>
      </c>
      <c r="G137" s="23" t="s">
        <v>46</v>
      </c>
      <c r="H137" s="29">
        <v>49.0</v>
      </c>
      <c r="I137" s="29">
        <v>49.0</v>
      </c>
      <c r="J137" s="23" t="s">
        <v>35</v>
      </c>
      <c r="K137" s="23" t="s">
        <v>40</v>
      </c>
    </row>
    <row r="138">
      <c r="A138" s="23" t="s">
        <v>69</v>
      </c>
      <c r="B138" s="23" t="s">
        <v>1876</v>
      </c>
      <c r="C138" s="23" t="s">
        <v>1877</v>
      </c>
      <c r="D138" s="29">
        <v>2008.0</v>
      </c>
      <c r="E138" s="29">
        <v>0.0</v>
      </c>
      <c r="F138" s="23" t="s">
        <v>1973</v>
      </c>
      <c r="G138" s="23" t="s">
        <v>46</v>
      </c>
      <c r="H138" s="29">
        <v>49.0</v>
      </c>
      <c r="I138" s="29">
        <v>49.0</v>
      </c>
      <c r="J138" s="23" t="s">
        <v>35</v>
      </c>
      <c r="K138" s="23" t="s">
        <v>40</v>
      </c>
    </row>
    <row r="139">
      <c r="A139" s="23" t="s">
        <v>69</v>
      </c>
      <c r="B139" s="23" t="s">
        <v>1876</v>
      </c>
      <c r="C139" s="23" t="s">
        <v>1877</v>
      </c>
      <c r="D139" s="29">
        <v>2009.0</v>
      </c>
      <c r="E139" s="29">
        <v>976251.0</v>
      </c>
      <c r="F139" s="23" t="s">
        <v>1973</v>
      </c>
      <c r="G139" s="23" t="s">
        <v>46</v>
      </c>
      <c r="H139" s="29">
        <v>49.0</v>
      </c>
      <c r="I139" s="29">
        <v>49.0</v>
      </c>
      <c r="J139" s="23" t="s">
        <v>35</v>
      </c>
      <c r="K139" s="23" t="s">
        <v>40</v>
      </c>
    </row>
    <row r="140">
      <c r="A140" s="23" t="s">
        <v>69</v>
      </c>
      <c r="B140" s="23" t="s">
        <v>1876</v>
      </c>
      <c r="C140" s="23" t="s">
        <v>1877</v>
      </c>
      <c r="D140" s="29">
        <v>2010.0</v>
      </c>
      <c r="E140" s="29">
        <v>0.0</v>
      </c>
      <c r="F140" s="23" t="s">
        <v>1973</v>
      </c>
      <c r="G140" s="23" t="s">
        <v>46</v>
      </c>
      <c r="H140" s="29">
        <v>49.0</v>
      </c>
      <c r="I140" s="29">
        <v>49.0</v>
      </c>
      <c r="J140" s="23" t="s">
        <v>35</v>
      </c>
      <c r="K140" s="23" t="s">
        <v>40</v>
      </c>
    </row>
    <row r="141">
      <c r="A141" s="23" t="s">
        <v>69</v>
      </c>
      <c r="B141" s="23" t="s">
        <v>1876</v>
      </c>
      <c r="C141" s="23" t="s">
        <v>1877</v>
      </c>
      <c r="D141" s="29">
        <v>2011.0</v>
      </c>
      <c r="E141" s="29">
        <v>120674.0</v>
      </c>
      <c r="F141" s="23" t="s">
        <v>1973</v>
      </c>
      <c r="G141" s="23" t="s">
        <v>46</v>
      </c>
      <c r="H141" s="29">
        <v>49.0</v>
      </c>
      <c r="I141" s="29">
        <v>49.0</v>
      </c>
      <c r="J141" s="23" t="s">
        <v>35</v>
      </c>
      <c r="K141" s="23" t="s">
        <v>40</v>
      </c>
    </row>
    <row r="142">
      <c r="A142" s="23" t="s">
        <v>69</v>
      </c>
      <c r="B142" s="23" t="s">
        <v>1876</v>
      </c>
      <c r="C142" s="23" t="s">
        <v>1877</v>
      </c>
      <c r="D142" s="29">
        <v>2012.0</v>
      </c>
      <c r="E142" s="29">
        <v>6352.0</v>
      </c>
      <c r="F142" s="23" t="s">
        <v>1973</v>
      </c>
      <c r="G142" s="23" t="s">
        <v>46</v>
      </c>
      <c r="H142" s="29">
        <v>49.0</v>
      </c>
      <c r="I142" s="29">
        <v>49.0</v>
      </c>
      <c r="J142" s="23" t="s">
        <v>35</v>
      </c>
      <c r="K142" s="23" t="s">
        <v>40</v>
      </c>
    </row>
    <row r="143">
      <c r="A143" s="23" t="s">
        <v>69</v>
      </c>
      <c r="B143" s="23" t="s">
        <v>1876</v>
      </c>
      <c r="C143" s="23" t="s">
        <v>1877</v>
      </c>
      <c r="D143" s="29">
        <v>2013.0</v>
      </c>
      <c r="E143" s="29">
        <v>0.0</v>
      </c>
      <c r="F143" s="23" t="s">
        <v>1973</v>
      </c>
      <c r="G143" s="23" t="s">
        <v>46</v>
      </c>
      <c r="H143" s="29">
        <v>49.0</v>
      </c>
      <c r="I143" s="29">
        <v>49.0</v>
      </c>
      <c r="J143" s="23" t="s">
        <v>35</v>
      </c>
      <c r="K143" s="23" t="s">
        <v>40</v>
      </c>
    </row>
    <row r="144">
      <c r="A144" s="23" t="s">
        <v>69</v>
      </c>
      <c r="B144" s="23" t="s">
        <v>1876</v>
      </c>
      <c r="C144" s="23" t="s">
        <v>1877</v>
      </c>
      <c r="D144" s="29">
        <v>2014.0</v>
      </c>
      <c r="E144" s="29">
        <v>785014.0</v>
      </c>
      <c r="F144" s="23" t="s">
        <v>1973</v>
      </c>
      <c r="G144" s="23" t="s">
        <v>46</v>
      </c>
      <c r="H144" s="29">
        <v>49.0</v>
      </c>
      <c r="I144" s="29">
        <v>49.0</v>
      </c>
      <c r="J144" s="23" t="s">
        <v>35</v>
      </c>
      <c r="K144" s="23" t="s">
        <v>40</v>
      </c>
    </row>
    <row r="145">
      <c r="A145" s="23" t="s">
        <v>71</v>
      </c>
      <c r="B145" s="23" t="s">
        <v>1876</v>
      </c>
      <c r="C145" s="23" t="s">
        <v>1877</v>
      </c>
      <c r="D145" s="29">
        <v>2004.0</v>
      </c>
      <c r="E145" s="29">
        <v>1555608.0</v>
      </c>
      <c r="F145" s="23" t="s">
        <v>1904</v>
      </c>
      <c r="G145" s="23" t="s">
        <v>47</v>
      </c>
      <c r="H145" s="29">
        <v>52.0</v>
      </c>
      <c r="I145" s="29">
        <v>52.0</v>
      </c>
      <c r="J145" s="23" t="s">
        <v>35</v>
      </c>
      <c r="K145" s="23" t="s">
        <v>26</v>
      </c>
    </row>
    <row r="146">
      <c r="A146" s="23" t="s">
        <v>71</v>
      </c>
      <c r="B146" s="23" t="s">
        <v>1876</v>
      </c>
      <c r="C146" s="23" t="s">
        <v>1877</v>
      </c>
      <c r="D146" s="29">
        <v>2005.0</v>
      </c>
      <c r="E146" s="29">
        <v>1814072.0</v>
      </c>
      <c r="F146" s="23" t="s">
        <v>1904</v>
      </c>
      <c r="G146" s="23" t="s">
        <v>47</v>
      </c>
      <c r="H146" s="29">
        <v>52.0</v>
      </c>
      <c r="I146" s="29">
        <v>52.0</v>
      </c>
      <c r="J146" s="23" t="s">
        <v>35</v>
      </c>
      <c r="K146" s="23" t="s">
        <v>26</v>
      </c>
    </row>
    <row r="147">
      <c r="A147" s="23" t="s">
        <v>71</v>
      </c>
      <c r="B147" s="23" t="s">
        <v>1876</v>
      </c>
      <c r="C147" s="23" t="s">
        <v>1877</v>
      </c>
      <c r="D147" s="29">
        <v>2006.0</v>
      </c>
      <c r="E147" s="29">
        <v>731452.0</v>
      </c>
      <c r="F147" s="23" t="s">
        <v>1904</v>
      </c>
      <c r="G147" s="23" t="s">
        <v>47</v>
      </c>
      <c r="H147" s="29">
        <v>52.0</v>
      </c>
      <c r="I147" s="29">
        <v>52.0</v>
      </c>
      <c r="J147" s="23" t="s">
        <v>35</v>
      </c>
      <c r="K147" s="23" t="s">
        <v>26</v>
      </c>
    </row>
    <row r="148">
      <c r="A148" s="23" t="s">
        <v>71</v>
      </c>
      <c r="B148" s="23" t="s">
        <v>1876</v>
      </c>
      <c r="C148" s="23" t="s">
        <v>1877</v>
      </c>
      <c r="D148" s="29">
        <v>2007.0</v>
      </c>
      <c r="E148" s="29">
        <v>1012374.0</v>
      </c>
      <c r="F148" s="23" t="s">
        <v>1904</v>
      </c>
      <c r="G148" s="23" t="s">
        <v>47</v>
      </c>
      <c r="H148" s="29">
        <v>52.0</v>
      </c>
      <c r="I148" s="29">
        <v>52.0</v>
      </c>
      <c r="J148" s="23" t="s">
        <v>35</v>
      </c>
      <c r="K148" s="23" t="s">
        <v>26</v>
      </c>
    </row>
    <row r="149">
      <c r="A149" s="23" t="s">
        <v>71</v>
      </c>
      <c r="B149" s="23" t="s">
        <v>1876</v>
      </c>
      <c r="C149" s="23" t="s">
        <v>1877</v>
      </c>
      <c r="D149" s="29">
        <v>2008.0</v>
      </c>
      <c r="E149" s="29">
        <v>944725.2</v>
      </c>
      <c r="F149" s="23" t="s">
        <v>1904</v>
      </c>
      <c r="G149" s="23" t="s">
        <v>47</v>
      </c>
      <c r="H149" s="29">
        <v>52.0</v>
      </c>
      <c r="I149" s="29">
        <v>52.0</v>
      </c>
      <c r="J149" s="23" t="s">
        <v>35</v>
      </c>
      <c r="K149" s="23" t="s">
        <v>26</v>
      </c>
    </row>
    <row r="150">
      <c r="A150" s="23" t="s">
        <v>71</v>
      </c>
      <c r="B150" s="23" t="s">
        <v>1876</v>
      </c>
      <c r="C150" s="23" t="s">
        <v>1877</v>
      </c>
      <c r="D150" s="29">
        <v>2009.0</v>
      </c>
      <c r="E150" s="29">
        <v>539326.2</v>
      </c>
      <c r="F150" s="23" t="s">
        <v>1904</v>
      </c>
      <c r="G150" s="23" t="s">
        <v>47</v>
      </c>
      <c r="H150" s="29">
        <v>52.0</v>
      </c>
      <c r="I150" s="29">
        <v>52.0</v>
      </c>
      <c r="J150" s="23" t="s">
        <v>35</v>
      </c>
      <c r="K150" s="23" t="s">
        <v>26</v>
      </c>
    </row>
    <row r="151">
      <c r="A151" s="23" t="s">
        <v>71</v>
      </c>
      <c r="B151" s="23" t="s">
        <v>1876</v>
      </c>
      <c r="C151" s="23" t="s">
        <v>1877</v>
      </c>
      <c r="D151" s="29">
        <v>2010.0</v>
      </c>
      <c r="E151" s="29">
        <v>509598.6</v>
      </c>
      <c r="F151" s="23" t="s">
        <v>1904</v>
      </c>
      <c r="G151" s="23" t="s">
        <v>47</v>
      </c>
      <c r="H151" s="29">
        <v>52.0</v>
      </c>
      <c r="I151" s="29">
        <v>52.0</v>
      </c>
      <c r="J151" s="23" t="s">
        <v>35</v>
      </c>
      <c r="K151" s="23" t="s">
        <v>26</v>
      </c>
    </row>
    <row r="152">
      <c r="A152" s="23" t="s">
        <v>71</v>
      </c>
      <c r="B152" s="23" t="s">
        <v>1876</v>
      </c>
      <c r="C152" s="23" t="s">
        <v>1877</v>
      </c>
      <c r="D152" s="29">
        <v>2011.0</v>
      </c>
      <c r="E152" s="29">
        <v>521774.4</v>
      </c>
      <c r="F152" s="23" t="s">
        <v>1904</v>
      </c>
      <c r="G152" s="23" t="s">
        <v>47</v>
      </c>
      <c r="H152" s="29">
        <v>52.0</v>
      </c>
      <c r="I152" s="29">
        <v>52.0</v>
      </c>
      <c r="J152" s="23" t="s">
        <v>35</v>
      </c>
      <c r="K152" s="23" t="s">
        <v>26</v>
      </c>
    </row>
    <row r="153">
      <c r="A153" s="23" t="s">
        <v>71</v>
      </c>
      <c r="B153" s="23" t="s">
        <v>1876</v>
      </c>
      <c r="C153" s="23" t="s">
        <v>1877</v>
      </c>
      <c r="D153" s="29">
        <v>2012.0</v>
      </c>
      <c r="E153" s="29">
        <v>414318.6</v>
      </c>
      <c r="F153" s="23" t="s">
        <v>1904</v>
      </c>
      <c r="G153" s="23" t="s">
        <v>47</v>
      </c>
      <c r="H153" s="29">
        <v>52.0</v>
      </c>
      <c r="I153" s="29">
        <v>52.0</v>
      </c>
      <c r="J153" s="23" t="s">
        <v>35</v>
      </c>
      <c r="K153" s="23" t="s">
        <v>26</v>
      </c>
    </row>
    <row r="154">
      <c r="A154" s="23" t="s">
        <v>71</v>
      </c>
      <c r="B154" s="23" t="s">
        <v>1876</v>
      </c>
      <c r="C154" s="23" t="s">
        <v>1877</v>
      </c>
      <c r="D154" s="29">
        <v>2013.0</v>
      </c>
      <c r="E154" s="29">
        <v>196113.8</v>
      </c>
      <c r="F154" s="23" t="s">
        <v>1904</v>
      </c>
      <c r="G154" s="23" t="s">
        <v>47</v>
      </c>
      <c r="H154" s="29">
        <v>52.0</v>
      </c>
      <c r="I154" s="29">
        <v>52.0</v>
      </c>
      <c r="J154" s="23" t="s">
        <v>35</v>
      </c>
      <c r="K154" s="23" t="s">
        <v>26</v>
      </c>
    </row>
    <row r="155">
      <c r="A155" s="23" t="s">
        <v>71</v>
      </c>
      <c r="B155" s="23" t="s">
        <v>1876</v>
      </c>
      <c r="C155" s="23" t="s">
        <v>1877</v>
      </c>
      <c r="D155" s="29">
        <v>2014.0</v>
      </c>
      <c r="E155" s="29">
        <v>179230.8</v>
      </c>
      <c r="F155" s="23" t="s">
        <v>1904</v>
      </c>
      <c r="G155" s="23" t="s">
        <v>47</v>
      </c>
      <c r="H155" s="29">
        <v>52.0</v>
      </c>
      <c r="I155" s="29">
        <v>52.0</v>
      </c>
      <c r="J155" s="23" t="s">
        <v>35</v>
      </c>
      <c r="K155" s="23" t="s">
        <v>26</v>
      </c>
    </row>
    <row r="156">
      <c r="A156" s="23" t="s">
        <v>73</v>
      </c>
      <c r="B156" s="23" t="s">
        <v>1876</v>
      </c>
      <c r="C156" s="23" t="s">
        <v>1877</v>
      </c>
      <c r="D156" s="29">
        <v>2004.0</v>
      </c>
      <c r="E156" s="29">
        <v>1282864.0</v>
      </c>
      <c r="F156" s="23" t="s">
        <v>1904</v>
      </c>
      <c r="G156" s="23" t="s">
        <v>49</v>
      </c>
      <c r="H156" s="29">
        <v>54.0</v>
      </c>
      <c r="I156" s="29">
        <v>54.0</v>
      </c>
      <c r="J156" s="23" t="s">
        <v>35</v>
      </c>
      <c r="K156" s="23" t="s">
        <v>26</v>
      </c>
    </row>
    <row r="157">
      <c r="A157" s="23" t="s">
        <v>73</v>
      </c>
      <c r="B157" s="23" t="s">
        <v>1876</v>
      </c>
      <c r="C157" s="23" t="s">
        <v>1877</v>
      </c>
      <c r="D157" s="29">
        <v>2005.0</v>
      </c>
      <c r="E157" s="29">
        <v>2603153.0</v>
      </c>
      <c r="F157" s="23" t="s">
        <v>1904</v>
      </c>
      <c r="G157" s="23" t="s">
        <v>49</v>
      </c>
      <c r="H157" s="29">
        <v>54.0</v>
      </c>
      <c r="I157" s="29">
        <v>54.0</v>
      </c>
      <c r="J157" s="23" t="s">
        <v>35</v>
      </c>
      <c r="K157" s="23" t="s">
        <v>26</v>
      </c>
    </row>
    <row r="158">
      <c r="A158" s="23" t="s">
        <v>73</v>
      </c>
      <c r="B158" s="23" t="s">
        <v>1876</v>
      </c>
      <c r="C158" s="23" t="s">
        <v>1877</v>
      </c>
      <c r="D158" s="29">
        <v>2006.0</v>
      </c>
      <c r="E158" s="29">
        <v>1.0442442E7</v>
      </c>
      <c r="F158" s="23" t="s">
        <v>1904</v>
      </c>
      <c r="G158" s="23" t="s">
        <v>49</v>
      </c>
      <c r="H158" s="29">
        <v>54.0</v>
      </c>
      <c r="I158" s="29">
        <v>54.0</v>
      </c>
      <c r="J158" s="23" t="s">
        <v>35</v>
      </c>
      <c r="K158" s="23" t="s">
        <v>26</v>
      </c>
    </row>
    <row r="159">
      <c r="A159" s="23" t="s">
        <v>73</v>
      </c>
      <c r="B159" s="23" t="s">
        <v>1876</v>
      </c>
      <c r="C159" s="23" t="s">
        <v>1877</v>
      </c>
      <c r="D159" s="29">
        <v>2007.0</v>
      </c>
      <c r="E159" s="29">
        <v>9047931.0</v>
      </c>
      <c r="F159" s="23" t="s">
        <v>1904</v>
      </c>
      <c r="G159" s="23" t="s">
        <v>49</v>
      </c>
      <c r="H159" s="29">
        <v>54.0</v>
      </c>
      <c r="I159" s="29">
        <v>54.0</v>
      </c>
      <c r="J159" s="23" t="s">
        <v>35</v>
      </c>
      <c r="K159" s="23" t="s">
        <v>26</v>
      </c>
    </row>
    <row r="160">
      <c r="A160" s="23" t="s">
        <v>73</v>
      </c>
      <c r="B160" s="23" t="s">
        <v>1876</v>
      </c>
      <c r="C160" s="23" t="s">
        <v>1877</v>
      </c>
      <c r="D160" s="29">
        <v>2008.0</v>
      </c>
      <c r="E160" s="29">
        <v>2769420.0</v>
      </c>
      <c r="F160" s="23" t="s">
        <v>1904</v>
      </c>
      <c r="G160" s="23" t="s">
        <v>49</v>
      </c>
      <c r="H160" s="29">
        <v>54.0</v>
      </c>
      <c r="I160" s="29">
        <v>54.0</v>
      </c>
      <c r="J160" s="23" t="s">
        <v>35</v>
      </c>
      <c r="K160" s="23" t="s">
        <v>26</v>
      </c>
    </row>
    <row r="161">
      <c r="A161" s="23" t="s">
        <v>73</v>
      </c>
      <c r="B161" s="23" t="s">
        <v>1876</v>
      </c>
      <c r="C161" s="23" t="s">
        <v>1877</v>
      </c>
      <c r="D161" s="29">
        <v>2009.0</v>
      </c>
      <c r="E161" s="29">
        <v>404084.9</v>
      </c>
      <c r="F161" s="23" t="s">
        <v>1904</v>
      </c>
      <c r="G161" s="23" t="s">
        <v>49</v>
      </c>
      <c r="H161" s="29">
        <v>54.0</v>
      </c>
      <c r="I161" s="29">
        <v>54.0</v>
      </c>
      <c r="J161" s="23" t="s">
        <v>35</v>
      </c>
      <c r="K161" s="23" t="s">
        <v>26</v>
      </c>
    </row>
    <row r="162">
      <c r="A162" s="23" t="s">
        <v>73</v>
      </c>
      <c r="B162" s="23" t="s">
        <v>1876</v>
      </c>
      <c r="C162" s="23" t="s">
        <v>1877</v>
      </c>
      <c r="D162" s="29">
        <v>2010.0</v>
      </c>
      <c r="E162" s="29">
        <v>3700558.0</v>
      </c>
      <c r="F162" s="23" t="s">
        <v>1904</v>
      </c>
      <c r="G162" s="23" t="s">
        <v>49</v>
      </c>
      <c r="H162" s="29">
        <v>54.0</v>
      </c>
      <c r="I162" s="29">
        <v>54.0</v>
      </c>
      <c r="J162" s="23" t="s">
        <v>35</v>
      </c>
      <c r="K162" s="23" t="s">
        <v>26</v>
      </c>
    </row>
    <row r="163">
      <c r="A163" s="23" t="s">
        <v>73</v>
      </c>
      <c r="B163" s="23" t="s">
        <v>1876</v>
      </c>
      <c r="C163" s="23" t="s">
        <v>1877</v>
      </c>
      <c r="D163" s="29">
        <v>2011.0</v>
      </c>
      <c r="E163" s="29">
        <v>3605442.0</v>
      </c>
      <c r="F163" s="23" t="s">
        <v>1904</v>
      </c>
      <c r="G163" s="23" t="s">
        <v>49</v>
      </c>
      <c r="H163" s="29">
        <v>54.0</v>
      </c>
      <c r="I163" s="29">
        <v>54.0</v>
      </c>
      <c r="J163" s="23" t="s">
        <v>35</v>
      </c>
      <c r="K163" s="23" t="s">
        <v>26</v>
      </c>
    </row>
    <row r="164">
      <c r="A164" s="23" t="s">
        <v>73</v>
      </c>
      <c r="B164" s="23" t="s">
        <v>1876</v>
      </c>
      <c r="C164" s="23" t="s">
        <v>1877</v>
      </c>
      <c r="D164" s="29">
        <v>2012.0</v>
      </c>
      <c r="E164" s="29">
        <v>2.038742E7</v>
      </c>
      <c r="F164" s="23" t="s">
        <v>1904</v>
      </c>
      <c r="G164" s="23" t="s">
        <v>49</v>
      </c>
      <c r="H164" s="29">
        <v>54.0</v>
      </c>
      <c r="I164" s="29">
        <v>54.0</v>
      </c>
      <c r="J164" s="23" t="s">
        <v>35</v>
      </c>
      <c r="K164" s="23" t="s">
        <v>26</v>
      </c>
    </row>
    <row r="165">
      <c r="A165" s="23" t="s">
        <v>73</v>
      </c>
      <c r="B165" s="23" t="s">
        <v>1876</v>
      </c>
      <c r="C165" s="23" t="s">
        <v>1877</v>
      </c>
      <c r="D165" s="29">
        <v>2013.0</v>
      </c>
      <c r="E165" s="29">
        <v>3492541.0</v>
      </c>
      <c r="F165" s="23" t="s">
        <v>1904</v>
      </c>
      <c r="G165" s="23" t="s">
        <v>49</v>
      </c>
      <c r="H165" s="29">
        <v>54.0</v>
      </c>
      <c r="I165" s="29">
        <v>54.0</v>
      </c>
      <c r="J165" s="23" t="s">
        <v>35</v>
      </c>
      <c r="K165" s="23" t="s">
        <v>26</v>
      </c>
    </row>
    <row r="166">
      <c r="A166" s="23" t="s">
        <v>73</v>
      </c>
      <c r="B166" s="23" t="s">
        <v>1876</v>
      </c>
      <c r="C166" s="23" t="s">
        <v>1877</v>
      </c>
      <c r="D166" s="29">
        <v>2014.0</v>
      </c>
      <c r="E166" s="29">
        <v>2817205.0</v>
      </c>
      <c r="F166" s="23" t="s">
        <v>1904</v>
      </c>
      <c r="G166" s="23" t="s">
        <v>49</v>
      </c>
      <c r="H166" s="29">
        <v>54.0</v>
      </c>
      <c r="I166" s="29">
        <v>54.0</v>
      </c>
      <c r="J166" s="23" t="s">
        <v>35</v>
      </c>
      <c r="K166" s="23" t="s">
        <v>26</v>
      </c>
    </row>
    <row r="167">
      <c r="A167" s="23" t="s">
        <v>76</v>
      </c>
      <c r="B167" s="23" t="s">
        <v>1876</v>
      </c>
      <c r="C167" s="23" t="s">
        <v>1877</v>
      </c>
      <c r="D167" s="29">
        <v>2004.0</v>
      </c>
      <c r="E167" s="29">
        <v>1014148.0</v>
      </c>
      <c r="F167" s="23" t="s">
        <v>1904</v>
      </c>
      <c r="G167" s="23" t="s">
        <v>50</v>
      </c>
      <c r="H167" s="29">
        <v>56.0</v>
      </c>
      <c r="I167" s="29">
        <v>56.0</v>
      </c>
      <c r="J167" s="23" t="s">
        <v>35</v>
      </c>
      <c r="K167" s="23" t="s">
        <v>26</v>
      </c>
    </row>
    <row r="168">
      <c r="A168" s="23" t="s">
        <v>76</v>
      </c>
      <c r="B168" s="23" t="s">
        <v>1876</v>
      </c>
      <c r="C168" s="23" t="s">
        <v>1877</v>
      </c>
      <c r="D168" s="29">
        <v>2005.0</v>
      </c>
      <c r="E168" s="29">
        <v>4138341.0</v>
      </c>
      <c r="F168" s="23" t="s">
        <v>1904</v>
      </c>
      <c r="G168" s="23" t="s">
        <v>50</v>
      </c>
      <c r="H168" s="29">
        <v>56.0</v>
      </c>
      <c r="I168" s="29">
        <v>56.0</v>
      </c>
      <c r="J168" s="23" t="s">
        <v>35</v>
      </c>
      <c r="K168" s="23" t="s">
        <v>26</v>
      </c>
    </row>
    <row r="169">
      <c r="A169" s="23" t="s">
        <v>76</v>
      </c>
      <c r="B169" s="23" t="s">
        <v>1876</v>
      </c>
      <c r="C169" s="23" t="s">
        <v>1877</v>
      </c>
      <c r="D169" s="29">
        <v>2006.0</v>
      </c>
      <c r="E169" s="29">
        <v>4964229.0</v>
      </c>
      <c r="F169" s="23" t="s">
        <v>1904</v>
      </c>
      <c r="G169" s="23" t="s">
        <v>50</v>
      </c>
      <c r="H169" s="29">
        <v>56.0</v>
      </c>
      <c r="I169" s="29">
        <v>56.0</v>
      </c>
      <c r="J169" s="23" t="s">
        <v>35</v>
      </c>
      <c r="K169" s="23" t="s">
        <v>26</v>
      </c>
    </row>
    <row r="170">
      <c r="A170" s="23" t="s">
        <v>76</v>
      </c>
      <c r="B170" s="23" t="s">
        <v>1876</v>
      </c>
      <c r="C170" s="23" t="s">
        <v>1877</v>
      </c>
      <c r="D170" s="29">
        <v>2007.0</v>
      </c>
      <c r="E170" s="29">
        <v>2370311.0</v>
      </c>
      <c r="F170" s="23" t="s">
        <v>1904</v>
      </c>
      <c r="G170" s="23" t="s">
        <v>50</v>
      </c>
      <c r="H170" s="29">
        <v>56.0</v>
      </c>
      <c r="I170" s="29">
        <v>56.0</v>
      </c>
      <c r="J170" s="23" t="s">
        <v>35</v>
      </c>
      <c r="K170" s="23" t="s">
        <v>26</v>
      </c>
    </row>
    <row r="171">
      <c r="A171" s="23" t="s">
        <v>76</v>
      </c>
      <c r="B171" s="23" t="s">
        <v>1876</v>
      </c>
      <c r="C171" s="23" t="s">
        <v>1877</v>
      </c>
      <c r="D171" s="29">
        <v>2008.0</v>
      </c>
      <c r="E171" s="29">
        <v>534520.4</v>
      </c>
      <c r="F171" s="23" t="s">
        <v>1904</v>
      </c>
      <c r="G171" s="23" t="s">
        <v>50</v>
      </c>
      <c r="H171" s="29">
        <v>56.0</v>
      </c>
      <c r="I171" s="29">
        <v>56.0</v>
      </c>
      <c r="J171" s="23" t="s">
        <v>35</v>
      </c>
      <c r="K171" s="23" t="s">
        <v>26</v>
      </c>
    </row>
    <row r="172">
      <c r="A172" s="23" t="s">
        <v>76</v>
      </c>
      <c r="B172" s="23" t="s">
        <v>1876</v>
      </c>
      <c r="C172" s="23" t="s">
        <v>1877</v>
      </c>
      <c r="D172" s="29">
        <v>2009.0</v>
      </c>
      <c r="E172" s="29">
        <v>961913.0</v>
      </c>
      <c r="F172" s="23" t="s">
        <v>1904</v>
      </c>
      <c r="G172" s="23" t="s">
        <v>50</v>
      </c>
      <c r="H172" s="29">
        <v>56.0</v>
      </c>
      <c r="I172" s="29">
        <v>56.0</v>
      </c>
      <c r="J172" s="23" t="s">
        <v>35</v>
      </c>
      <c r="K172" s="23" t="s">
        <v>26</v>
      </c>
    </row>
    <row r="173">
      <c r="A173" s="23" t="s">
        <v>76</v>
      </c>
      <c r="B173" s="23" t="s">
        <v>1876</v>
      </c>
      <c r="C173" s="23" t="s">
        <v>1877</v>
      </c>
      <c r="D173" s="29">
        <v>2010.0</v>
      </c>
      <c r="E173" s="29">
        <v>446312.5</v>
      </c>
      <c r="F173" s="23" t="s">
        <v>1904</v>
      </c>
      <c r="G173" s="23" t="s">
        <v>50</v>
      </c>
      <c r="H173" s="29">
        <v>56.0</v>
      </c>
      <c r="I173" s="29">
        <v>56.0</v>
      </c>
      <c r="J173" s="23" t="s">
        <v>35</v>
      </c>
      <c r="K173" s="23" t="s">
        <v>26</v>
      </c>
    </row>
    <row r="174">
      <c r="A174" s="23" t="s">
        <v>76</v>
      </c>
      <c r="B174" s="23" t="s">
        <v>1876</v>
      </c>
      <c r="C174" s="23" t="s">
        <v>1877</v>
      </c>
      <c r="D174" s="29">
        <v>2011.0</v>
      </c>
      <c r="E174" s="29">
        <v>276415.7</v>
      </c>
      <c r="F174" s="23" t="s">
        <v>1904</v>
      </c>
      <c r="G174" s="23" t="s">
        <v>50</v>
      </c>
      <c r="H174" s="29">
        <v>56.0</v>
      </c>
      <c r="I174" s="29">
        <v>56.0</v>
      </c>
      <c r="J174" s="23" t="s">
        <v>35</v>
      </c>
      <c r="K174" s="23" t="s">
        <v>26</v>
      </c>
    </row>
    <row r="175">
      <c r="A175" s="23" t="s">
        <v>76</v>
      </c>
      <c r="B175" s="23" t="s">
        <v>1876</v>
      </c>
      <c r="C175" s="23" t="s">
        <v>1877</v>
      </c>
      <c r="D175" s="29">
        <v>2012.0</v>
      </c>
      <c r="E175" s="29">
        <v>34734.0</v>
      </c>
      <c r="F175" s="23" t="s">
        <v>1904</v>
      </c>
      <c r="G175" s="23" t="s">
        <v>50</v>
      </c>
      <c r="H175" s="29">
        <v>56.0</v>
      </c>
      <c r="I175" s="29">
        <v>56.0</v>
      </c>
      <c r="J175" s="23" t="s">
        <v>35</v>
      </c>
      <c r="K175" s="23" t="s">
        <v>26</v>
      </c>
    </row>
    <row r="176">
      <c r="A176" s="23" t="s">
        <v>76</v>
      </c>
      <c r="B176" s="23" t="s">
        <v>1876</v>
      </c>
      <c r="C176" s="23" t="s">
        <v>1877</v>
      </c>
      <c r="D176" s="29">
        <v>2013.0</v>
      </c>
      <c r="E176" s="29">
        <v>214410.0</v>
      </c>
      <c r="F176" s="23" t="s">
        <v>1904</v>
      </c>
      <c r="G176" s="23" t="s">
        <v>50</v>
      </c>
      <c r="H176" s="29">
        <v>56.0</v>
      </c>
      <c r="I176" s="29">
        <v>56.0</v>
      </c>
      <c r="J176" s="23" t="s">
        <v>35</v>
      </c>
      <c r="K176" s="23" t="s">
        <v>26</v>
      </c>
    </row>
    <row r="177">
      <c r="A177" s="23" t="s">
        <v>76</v>
      </c>
      <c r="B177" s="23" t="s">
        <v>1876</v>
      </c>
      <c r="C177" s="23" t="s">
        <v>1877</v>
      </c>
      <c r="D177" s="29">
        <v>2014.0</v>
      </c>
      <c r="E177" s="29">
        <v>238904.0</v>
      </c>
      <c r="F177" s="23" t="s">
        <v>1904</v>
      </c>
      <c r="G177" s="23" t="s">
        <v>50</v>
      </c>
      <c r="H177" s="29">
        <v>56.0</v>
      </c>
      <c r="I177" s="29">
        <v>56.0</v>
      </c>
      <c r="J177" s="23" t="s">
        <v>35</v>
      </c>
      <c r="K177" s="23" t="s">
        <v>26</v>
      </c>
    </row>
    <row r="178">
      <c r="A178" s="23" t="s">
        <v>35</v>
      </c>
      <c r="B178" s="23" t="s">
        <v>1876</v>
      </c>
      <c r="C178" s="23" t="s">
        <v>1877</v>
      </c>
      <c r="D178" s="29">
        <v>2004.0</v>
      </c>
      <c r="E178" s="29">
        <v>2.2922863E7</v>
      </c>
      <c r="F178" s="23" t="s">
        <v>2006</v>
      </c>
      <c r="G178" s="23" t="s">
        <v>52</v>
      </c>
      <c r="H178" s="29">
        <v>64.0</v>
      </c>
      <c r="I178" s="29">
        <v>64.0</v>
      </c>
      <c r="J178" s="23" t="s">
        <v>35</v>
      </c>
      <c r="K178" s="23" t="s">
        <v>2007</v>
      </c>
    </row>
    <row r="179">
      <c r="A179" s="23" t="s">
        <v>35</v>
      </c>
      <c r="B179" s="23" t="s">
        <v>1876</v>
      </c>
      <c r="C179" s="23" t="s">
        <v>1877</v>
      </c>
      <c r="D179" s="29">
        <v>2005.0</v>
      </c>
      <c r="E179" s="29">
        <v>7.6721925E7</v>
      </c>
      <c r="F179" s="23" t="s">
        <v>2006</v>
      </c>
      <c r="G179" s="23" t="s">
        <v>52</v>
      </c>
      <c r="H179" s="29">
        <v>64.0</v>
      </c>
      <c r="I179" s="29">
        <v>64.0</v>
      </c>
      <c r="J179" s="23" t="s">
        <v>35</v>
      </c>
      <c r="K179" s="23" t="s">
        <v>2007</v>
      </c>
    </row>
    <row r="180">
      <c r="A180" s="23" t="s">
        <v>35</v>
      </c>
      <c r="B180" s="23" t="s">
        <v>1876</v>
      </c>
      <c r="C180" s="23" t="s">
        <v>1877</v>
      </c>
      <c r="D180" s="29">
        <v>2006.0</v>
      </c>
      <c r="E180" s="63">
        <v>1.02E8</v>
      </c>
      <c r="F180" s="23" t="s">
        <v>2006</v>
      </c>
      <c r="G180" s="23" t="s">
        <v>52</v>
      </c>
      <c r="H180" s="29">
        <v>64.0</v>
      </c>
      <c r="I180" s="29">
        <v>64.0</v>
      </c>
      <c r="J180" s="23" t="s">
        <v>35</v>
      </c>
      <c r="K180" s="23" t="s">
        <v>2007</v>
      </c>
    </row>
    <row r="181">
      <c r="A181" s="23" t="s">
        <v>35</v>
      </c>
      <c r="B181" s="23" t="s">
        <v>1876</v>
      </c>
      <c r="C181" s="23" t="s">
        <v>1877</v>
      </c>
      <c r="D181" s="29">
        <v>2007.0</v>
      </c>
      <c r="E181" s="29">
        <v>7.9673474E7</v>
      </c>
      <c r="F181" s="23" t="s">
        <v>2006</v>
      </c>
      <c r="G181" s="23" t="s">
        <v>52</v>
      </c>
      <c r="H181" s="29">
        <v>64.0</v>
      </c>
      <c r="I181" s="29">
        <v>64.0</v>
      </c>
      <c r="J181" s="23" t="s">
        <v>35</v>
      </c>
      <c r="K181" s="23" t="s">
        <v>2007</v>
      </c>
    </row>
    <row r="182">
      <c r="A182" s="23" t="s">
        <v>35</v>
      </c>
      <c r="B182" s="23" t="s">
        <v>1876</v>
      </c>
      <c r="C182" s="23" t="s">
        <v>1877</v>
      </c>
      <c r="D182" s="29">
        <v>2008.0</v>
      </c>
      <c r="E182" s="29">
        <v>5.3892868E7</v>
      </c>
      <c r="F182" s="23" t="s">
        <v>2006</v>
      </c>
      <c r="G182" s="23" t="s">
        <v>52</v>
      </c>
      <c r="H182" s="29">
        <v>64.0</v>
      </c>
      <c r="I182" s="29">
        <v>64.0</v>
      </c>
      <c r="J182" s="23" t="s">
        <v>35</v>
      </c>
      <c r="K182" s="23" t="s">
        <v>2007</v>
      </c>
    </row>
    <row r="183">
      <c r="A183" s="23" t="s">
        <v>35</v>
      </c>
      <c r="B183" s="23" t="s">
        <v>1876</v>
      </c>
      <c r="C183" s="23" t="s">
        <v>1877</v>
      </c>
      <c r="D183" s="29">
        <v>2009.0</v>
      </c>
      <c r="E183" s="29">
        <v>7.4717525E7</v>
      </c>
      <c r="F183" s="23" t="s">
        <v>2006</v>
      </c>
      <c r="G183" s="23" t="s">
        <v>52</v>
      </c>
      <c r="H183" s="29">
        <v>64.0</v>
      </c>
      <c r="I183" s="29">
        <v>64.0</v>
      </c>
      <c r="J183" s="23" t="s">
        <v>35</v>
      </c>
      <c r="K183" s="23" t="s">
        <v>2007</v>
      </c>
    </row>
    <row r="184">
      <c r="A184" s="23" t="s">
        <v>35</v>
      </c>
      <c r="B184" s="23" t="s">
        <v>1876</v>
      </c>
      <c r="C184" s="23" t="s">
        <v>1877</v>
      </c>
      <c r="D184" s="29">
        <v>2010.0</v>
      </c>
      <c r="E184" s="29">
        <v>7.3105435E7</v>
      </c>
      <c r="F184" s="23" t="s">
        <v>2006</v>
      </c>
      <c r="G184" s="23" t="s">
        <v>52</v>
      </c>
      <c r="H184" s="29">
        <v>64.0</v>
      </c>
      <c r="I184" s="29">
        <v>64.0</v>
      </c>
      <c r="J184" s="23" t="s">
        <v>35</v>
      </c>
      <c r="K184" s="23" t="s">
        <v>2007</v>
      </c>
    </row>
    <row r="185">
      <c r="A185" s="23" t="s">
        <v>35</v>
      </c>
      <c r="B185" s="23" t="s">
        <v>1876</v>
      </c>
      <c r="C185" s="23" t="s">
        <v>1877</v>
      </c>
      <c r="D185" s="29">
        <v>2011.0</v>
      </c>
      <c r="E185" s="29">
        <v>3.8090262E7</v>
      </c>
      <c r="F185" s="23" t="s">
        <v>2006</v>
      </c>
      <c r="G185" s="23" t="s">
        <v>52</v>
      </c>
      <c r="H185" s="29">
        <v>64.0</v>
      </c>
      <c r="I185" s="29">
        <v>64.0</v>
      </c>
      <c r="J185" s="23" t="s">
        <v>35</v>
      </c>
      <c r="K185" s="23" t="s">
        <v>2007</v>
      </c>
    </row>
    <row r="186">
      <c r="A186" s="23" t="s">
        <v>35</v>
      </c>
      <c r="B186" s="23" t="s">
        <v>1876</v>
      </c>
      <c r="C186" s="23" t="s">
        <v>1877</v>
      </c>
      <c r="D186" s="29">
        <v>2012.0</v>
      </c>
      <c r="E186" s="29">
        <v>2.6901619E7</v>
      </c>
      <c r="F186" s="23" t="s">
        <v>2006</v>
      </c>
      <c r="G186" s="23" t="s">
        <v>52</v>
      </c>
      <c r="H186" s="29">
        <v>64.0</v>
      </c>
      <c r="I186" s="29">
        <v>64.0</v>
      </c>
      <c r="J186" s="23" t="s">
        <v>35</v>
      </c>
      <c r="K186" s="23" t="s">
        <v>2007</v>
      </c>
    </row>
    <row r="187">
      <c r="A187" s="23" t="s">
        <v>35</v>
      </c>
      <c r="B187" s="23" t="s">
        <v>1876</v>
      </c>
      <c r="C187" s="23" t="s">
        <v>1877</v>
      </c>
      <c r="D187" s="29">
        <v>2013.0</v>
      </c>
      <c r="E187" s="29">
        <v>6.3540577E7</v>
      </c>
      <c r="F187" s="23" t="s">
        <v>2006</v>
      </c>
      <c r="G187" s="23" t="s">
        <v>52</v>
      </c>
      <c r="H187" s="29">
        <v>64.0</v>
      </c>
      <c r="I187" s="29">
        <v>64.0</v>
      </c>
      <c r="J187" s="23" t="s">
        <v>35</v>
      </c>
      <c r="K187" s="23" t="s">
        <v>2007</v>
      </c>
    </row>
    <row r="188">
      <c r="A188" s="23" t="s">
        <v>35</v>
      </c>
      <c r="B188" s="23" t="s">
        <v>1876</v>
      </c>
      <c r="C188" s="23" t="s">
        <v>1877</v>
      </c>
      <c r="D188" s="29">
        <v>2014.0</v>
      </c>
      <c r="E188" s="29">
        <v>1.9715961E7</v>
      </c>
      <c r="F188" s="23" t="s">
        <v>2006</v>
      </c>
      <c r="G188" s="23" t="s">
        <v>52</v>
      </c>
      <c r="H188" s="29">
        <v>64.0</v>
      </c>
      <c r="I188" s="29">
        <v>64.0</v>
      </c>
      <c r="J188" s="23" t="s">
        <v>35</v>
      </c>
      <c r="K188" s="23" t="s">
        <v>2007</v>
      </c>
    </row>
    <row r="189">
      <c r="A189" s="23" t="s">
        <v>86</v>
      </c>
      <c r="B189" s="23" t="s">
        <v>1876</v>
      </c>
      <c r="C189" s="23" t="s">
        <v>1877</v>
      </c>
      <c r="D189" s="29">
        <v>2004.0</v>
      </c>
      <c r="E189" s="29">
        <v>97262.0</v>
      </c>
      <c r="F189" s="23" t="s">
        <v>1880</v>
      </c>
      <c r="G189" s="23" t="s">
        <v>54</v>
      </c>
      <c r="H189" s="29">
        <v>67.0</v>
      </c>
      <c r="I189" s="29">
        <v>67.0</v>
      </c>
      <c r="J189" s="23" t="s">
        <v>24</v>
      </c>
      <c r="K189" s="23" t="s">
        <v>26</v>
      </c>
    </row>
    <row r="190">
      <c r="A190" s="23" t="s">
        <v>86</v>
      </c>
      <c r="B190" s="23" t="s">
        <v>1876</v>
      </c>
      <c r="C190" s="23" t="s">
        <v>1877</v>
      </c>
      <c r="D190" s="29">
        <v>2005.0</v>
      </c>
      <c r="E190" s="29">
        <v>421635.0</v>
      </c>
      <c r="F190" s="23" t="s">
        <v>1880</v>
      </c>
      <c r="G190" s="23" t="s">
        <v>54</v>
      </c>
      <c r="H190" s="29">
        <v>67.0</v>
      </c>
      <c r="I190" s="29">
        <v>67.0</v>
      </c>
      <c r="J190" s="23" t="s">
        <v>24</v>
      </c>
      <c r="K190" s="23" t="s">
        <v>26</v>
      </c>
    </row>
    <row r="191">
      <c r="A191" s="23" t="s">
        <v>86</v>
      </c>
      <c r="B191" s="23" t="s">
        <v>1876</v>
      </c>
      <c r="C191" s="23" t="s">
        <v>1877</v>
      </c>
      <c r="D191" s="29">
        <v>2006.0</v>
      </c>
      <c r="E191" s="29">
        <v>571600.0</v>
      </c>
      <c r="F191" s="23" t="s">
        <v>1880</v>
      </c>
      <c r="G191" s="23" t="s">
        <v>54</v>
      </c>
      <c r="H191" s="29">
        <v>67.0</v>
      </c>
      <c r="I191" s="29">
        <v>67.0</v>
      </c>
      <c r="J191" s="23" t="s">
        <v>24</v>
      </c>
      <c r="K191" s="23" t="s">
        <v>26</v>
      </c>
    </row>
    <row r="192">
      <c r="A192" s="23" t="s">
        <v>86</v>
      </c>
      <c r="B192" s="23" t="s">
        <v>1876</v>
      </c>
      <c r="C192" s="23" t="s">
        <v>1877</v>
      </c>
      <c r="D192" s="29">
        <v>2007.0</v>
      </c>
      <c r="E192" s="29">
        <v>1905.0</v>
      </c>
      <c r="F192" s="23" t="s">
        <v>1880</v>
      </c>
      <c r="G192" s="23" t="s">
        <v>54</v>
      </c>
      <c r="H192" s="29">
        <v>67.0</v>
      </c>
      <c r="I192" s="29">
        <v>67.0</v>
      </c>
      <c r="J192" s="23" t="s">
        <v>24</v>
      </c>
      <c r="K192" s="23" t="s">
        <v>26</v>
      </c>
    </row>
    <row r="193">
      <c r="A193" s="23" t="s">
        <v>86</v>
      </c>
      <c r="B193" s="23" t="s">
        <v>1876</v>
      </c>
      <c r="C193" s="23" t="s">
        <v>1877</v>
      </c>
      <c r="D193" s="29">
        <v>2008.0</v>
      </c>
      <c r="E193" s="29">
        <v>31676.0</v>
      </c>
      <c r="F193" s="23" t="s">
        <v>1880</v>
      </c>
      <c r="G193" s="23" t="s">
        <v>54</v>
      </c>
      <c r="H193" s="29">
        <v>67.0</v>
      </c>
      <c r="I193" s="29">
        <v>67.0</v>
      </c>
      <c r="J193" s="23" t="s">
        <v>24</v>
      </c>
      <c r="K193" s="23" t="s">
        <v>26</v>
      </c>
    </row>
    <row r="194">
      <c r="A194" s="23" t="s">
        <v>86</v>
      </c>
      <c r="B194" s="23" t="s">
        <v>1876</v>
      </c>
      <c r="C194" s="23" t="s">
        <v>1877</v>
      </c>
      <c r="D194" s="29">
        <v>2009.0</v>
      </c>
      <c r="E194" s="29">
        <v>0.0</v>
      </c>
      <c r="F194" s="23" t="s">
        <v>1880</v>
      </c>
      <c r="G194" s="23" t="s">
        <v>54</v>
      </c>
      <c r="H194" s="29">
        <v>67.0</v>
      </c>
      <c r="I194" s="29">
        <v>67.0</v>
      </c>
      <c r="J194" s="23" t="s">
        <v>24</v>
      </c>
      <c r="K194" s="23" t="s">
        <v>26</v>
      </c>
    </row>
    <row r="195">
      <c r="A195" s="23" t="s">
        <v>86</v>
      </c>
      <c r="B195" s="23" t="s">
        <v>1876</v>
      </c>
      <c r="C195" s="23" t="s">
        <v>1877</v>
      </c>
      <c r="D195" s="29">
        <v>2010.0</v>
      </c>
      <c r="E195" s="29">
        <v>0.0</v>
      </c>
      <c r="F195" s="23" t="s">
        <v>1880</v>
      </c>
      <c r="G195" s="23" t="s">
        <v>54</v>
      </c>
      <c r="H195" s="29">
        <v>67.0</v>
      </c>
      <c r="I195" s="29">
        <v>67.0</v>
      </c>
      <c r="J195" s="23" t="s">
        <v>24</v>
      </c>
      <c r="K195" s="23" t="s">
        <v>26</v>
      </c>
    </row>
    <row r="196">
      <c r="A196" s="23" t="s">
        <v>86</v>
      </c>
      <c r="B196" s="23" t="s">
        <v>1876</v>
      </c>
      <c r="C196" s="23" t="s">
        <v>1877</v>
      </c>
      <c r="D196" s="29">
        <v>2011.0</v>
      </c>
      <c r="E196" s="29">
        <v>0.0</v>
      </c>
      <c r="F196" s="23" t="s">
        <v>1880</v>
      </c>
      <c r="G196" s="23" t="s">
        <v>54</v>
      </c>
      <c r="H196" s="29">
        <v>67.0</v>
      </c>
      <c r="I196" s="29">
        <v>67.0</v>
      </c>
      <c r="J196" s="23" t="s">
        <v>24</v>
      </c>
      <c r="K196" s="23" t="s">
        <v>26</v>
      </c>
    </row>
    <row r="197">
      <c r="A197" s="23" t="s">
        <v>86</v>
      </c>
      <c r="B197" s="23" t="s">
        <v>1876</v>
      </c>
      <c r="C197" s="23" t="s">
        <v>1877</v>
      </c>
      <c r="D197" s="29">
        <v>2012.0</v>
      </c>
      <c r="E197" s="29">
        <v>74663.0</v>
      </c>
      <c r="F197" s="23" t="s">
        <v>1880</v>
      </c>
      <c r="G197" s="23" t="s">
        <v>54</v>
      </c>
      <c r="H197" s="29">
        <v>67.0</v>
      </c>
      <c r="I197" s="29">
        <v>67.0</v>
      </c>
      <c r="J197" s="23" t="s">
        <v>24</v>
      </c>
      <c r="K197" s="23" t="s">
        <v>26</v>
      </c>
    </row>
    <row r="198">
      <c r="A198" s="23" t="s">
        <v>86</v>
      </c>
      <c r="B198" s="23" t="s">
        <v>1876</v>
      </c>
      <c r="C198" s="23" t="s">
        <v>1877</v>
      </c>
      <c r="D198" s="29">
        <v>2013.0</v>
      </c>
      <c r="E198" s="29">
        <v>110826.0</v>
      </c>
      <c r="F198" s="23" t="s">
        <v>1880</v>
      </c>
      <c r="G198" s="23" t="s">
        <v>54</v>
      </c>
      <c r="H198" s="29">
        <v>67.0</v>
      </c>
      <c r="I198" s="29">
        <v>67.0</v>
      </c>
      <c r="J198" s="23" t="s">
        <v>24</v>
      </c>
      <c r="K198" s="23" t="s">
        <v>26</v>
      </c>
    </row>
    <row r="199">
      <c r="A199" s="23" t="s">
        <v>86</v>
      </c>
      <c r="B199" s="23" t="s">
        <v>1876</v>
      </c>
      <c r="C199" s="23" t="s">
        <v>1877</v>
      </c>
      <c r="D199" s="29">
        <v>2014.0</v>
      </c>
      <c r="E199" s="29">
        <v>0.0</v>
      </c>
      <c r="F199" s="23" t="s">
        <v>1880</v>
      </c>
      <c r="G199" s="23" t="s">
        <v>54</v>
      </c>
      <c r="H199" s="29">
        <v>67.0</v>
      </c>
      <c r="I199" s="29">
        <v>67.0</v>
      </c>
      <c r="J199" s="23" t="s">
        <v>24</v>
      </c>
      <c r="K199" s="23" t="s">
        <v>26</v>
      </c>
    </row>
    <row r="200">
      <c r="A200" s="23" t="s">
        <v>88</v>
      </c>
      <c r="B200" s="23" t="s">
        <v>1876</v>
      </c>
      <c r="C200" s="23" t="s">
        <v>1877</v>
      </c>
      <c r="D200" s="29">
        <v>2004.0</v>
      </c>
      <c r="E200" s="29">
        <v>2082124.0</v>
      </c>
      <c r="F200" s="23" t="s">
        <v>1946</v>
      </c>
      <c r="G200" s="23" t="s">
        <v>56</v>
      </c>
      <c r="H200" s="29">
        <v>77.0</v>
      </c>
      <c r="I200" s="29">
        <v>77.0</v>
      </c>
      <c r="J200" s="23" t="s">
        <v>35</v>
      </c>
      <c r="K200" s="23" t="s">
        <v>40</v>
      </c>
    </row>
    <row r="201">
      <c r="A201" s="23" t="s">
        <v>88</v>
      </c>
      <c r="B201" s="23" t="s">
        <v>1876</v>
      </c>
      <c r="C201" s="23" t="s">
        <v>1877</v>
      </c>
      <c r="D201" s="29">
        <v>2005.0</v>
      </c>
      <c r="E201" s="29">
        <v>1557936.0</v>
      </c>
      <c r="F201" s="23" t="s">
        <v>1946</v>
      </c>
      <c r="G201" s="23" t="s">
        <v>56</v>
      </c>
      <c r="H201" s="29">
        <v>77.0</v>
      </c>
      <c r="I201" s="29">
        <v>77.0</v>
      </c>
      <c r="J201" s="23" t="s">
        <v>35</v>
      </c>
      <c r="K201" s="23" t="s">
        <v>40</v>
      </c>
    </row>
    <row r="202">
      <c r="A202" s="23" t="s">
        <v>88</v>
      </c>
      <c r="B202" s="23" t="s">
        <v>1876</v>
      </c>
      <c r="C202" s="23" t="s">
        <v>1877</v>
      </c>
      <c r="D202" s="29">
        <v>2006.0</v>
      </c>
      <c r="E202" s="29">
        <v>2441990.0</v>
      </c>
      <c r="F202" s="23" t="s">
        <v>1946</v>
      </c>
      <c r="G202" s="23" t="s">
        <v>56</v>
      </c>
      <c r="H202" s="29">
        <v>77.0</v>
      </c>
      <c r="I202" s="29">
        <v>77.0</v>
      </c>
      <c r="J202" s="23" t="s">
        <v>35</v>
      </c>
      <c r="K202" s="23" t="s">
        <v>40</v>
      </c>
    </row>
    <row r="203">
      <c r="A203" s="23" t="s">
        <v>88</v>
      </c>
      <c r="B203" s="23" t="s">
        <v>1876</v>
      </c>
      <c r="C203" s="23" t="s">
        <v>1877</v>
      </c>
      <c r="D203" s="29">
        <v>2007.0</v>
      </c>
      <c r="E203" s="29">
        <v>1.8901699E7</v>
      </c>
      <c r="F203" s="23" t="s">
        <v>1946</v>
      </c>
      <c r="G203" s="23" t="s">
        <v>56</v>
      </c>
      <c r="H203" s="29">
        <v>77.0</v>
      </c>
      <c r="I203" s="29">
        <v>77.0</v>
      </c>
      <c r="J203" s="23" t="s">
        <v>35</v>
      </c>
      <c r="K203" s="23" t="s">
        <v>40</v>
      </c>
    </row>
    <row r="204">
      <c r="A204" s="23" t="s">
        <v>88</v>
      </c>
      <c r="B204" s="23" t="s">
        <v>1876</v>
      </c>
      <c r="C204" s="23" t="s">
        <v>1877</v>
      </c>
      <c r="D204" s="29">
        <v>2008.0</v>
      </c>
      <c r="E204" s="29">
        <v>8192040.0</v>
      </c>
      <c r="F204" s="23" t="s">
        <v>1946</v>
      </c>
      <c r="G204" s="23" t="s">
        <v>56</v>
      </c>
      <c r="H204" s="29">
        <v>77.0</v>
      </c>
      <c r="I204" s="29">
        <v>77.0</v>
      </c>
      <c r="J204" s="23" t="s">
        <v>35</v>
      </c>
      <c r="K204" s="23" t="s">
        <v>40</v>
      </c>
    </row>
    <row r="205">
      <c r="A205" s="23" t="s">
        <v>88</v>
      </c>
      <c r="B205" s="23" t="s">
        <v>1876</v>
      </c>
      <c r="C205" s="23" t="s">
        <v>1877</v>
      </c>
      <c r="D205" s="29">
        <v>2009.0</v>
      </c>
      <c r="E205" s="29">
        <v>1630972.0</v>
      </c>
      <c r="F205" s="23" t="s">
        <v>1946</v>
      </c>
      <c r="G205" s="23" t="s">
        <v>56</v>
      </c>
      <c r="H205" s="29">
        <v>77.0</v>
      </c>
      <c r="I205" s="29">
        <v>77.0</v>
      </c>
      <c r="J205" s="23" t="s">
        <v>35</v>
      </c>
      <c r="K205" s="23" t="s">
        <v>40</v>
      </c>
    </row>
    <row r="206">
      <c r="A206" s="23" t="s">
        <v>88</v>
      </c>
      <c r="B206" s="23" t="s">
        <v>1876</v>
      </c>
      <c r="C206" s="23" t="s">
        <v>1877</v>
      </c>
      <c r="D206" s="29">
        <v>2010.0</v>
      </c>
      <c r="E206" s="29">
        <v>3531650.0</v>
      </c>
      <c r="F206" s="23" t="s">
        <v>1946</v>
      </c>
      <c r="G206" s="23" t="s">
        <v>56</v>
      </c>
      <c r="H206" s="29">
        <v>77.0</v>
      </c>
      <c r="I206" s="29">
        <v>77.0</v>
      </c>
      <c r="J206" s="23" t="s">
        <v>35</v>
      </c>
      <c r="K206" s="23" t="s">
        <v>40</v>
      </c>
    </row>
    <row r="207">
      <c r="A207" s="23" t="s">
        <v>88</v>
      </c>
      <c r="B207" s="23" t="s">
        <v>1876</v>
      </c>
      <c r="C207" s="23" t="s">
        <v>1877</v>
      </c>
      <c r="D207" s="29">
        <v>2011.0</v>
      </c>
      <c r="E207" s="29">
        <v>595767.9</v>
      </c>
      <c r="F207" s="23" t="s">
        <v>1946</v>
      </c>
      <c r="G207" s="23" t="s">
        <v>56</v>
      </c>
      <c r="H207" s="29">
        <v>77.0</v>
      </c>
      <c r="I207" s="29">
        <v>77.0</v>
      </c>
      <c r="J207" s="23" t="s">
        <v>35</v>
      </c>
      <c r="K207" s="23" t="s">
        <v>40</v>
      </c>
    </row>
    <row r="208">
      <c r="A208" s="23" t="s">
        <v>88</v>
      </c>
      <c r="B208" s="23" t="s">
        <v>1876</v>
      </c>
      <c r="C208" s="23" t="s">
        <v>1877</v>
      </c>
      <c r="D208" s="29">
        <v>2012.0</v>
      </c>
      <c r="E208" s="29">
        <v>1035161.0</v>
      </c>
      <c r="F208" s="23" t="s">
        <v>1946</v>
      </c>
      <c r="G208" s="23" t="s">
        <v>56</v>
      </c>
      <c r="H208" s="29">
        <v>77.0</v>
      </c>
      <c r="I208" s="29">
        <v>77.0</v>
      </c>
      <c r="J208" s="23" t="s">
        <v>35</v>
      </c>
      <c r="K208" s="23" t="s">
        <v>40</v>
      </c>
    </row>
    <row r="209">
      <c r="A209" s="23" t="s">
        <v>88</v>
      </c>
      <c r="B209" s="23" t="s">
        <v>1876</v>
      </c>
      <c r="C209" s="23" t="s">
        <v>1877</v>
      </c>
      <c r="D209" s="29">
        <v>2013.0</v>
      </c>
      <c r="E209" s="29">
        <v>6049209.0</v>
      </c>
      <c r="F209" s="23" t="s">
        <v>1946</v>
      </c>
      <c r="G209" s="23" t="s">
        <v>56</v>
      </c>
      <c r="H209" s="29">
        <v>77.0</v>
      </c>
      <c r="I209" s="29">
        <v>77.0</v>
      </c>
      <c r="J209" s="23" t="s">
        <v>35</v>
      </c>
      <c r="K209" s="23" t="s">
        <v>40</v>
      </c>
    </row>
    <row r="210">
      <c r="A210" s="23" t="s">
        <v>88</v>
      </c>
      <c r="B210" s="23" t="s">
        <v>1876</v>
      </c>
      <c r="C210" s="23" t="s">
        <v>1877</v>
      </c>
      <c r="D210" s="29">
        <v>2014.0</v>
      </c>
      <c r="E210" s="29">
        <v>107282.7</v>
      </c>
      <c r="F210" s="23" t="s">
        <v>1946</v>
      </c>
      <c r="G210" s="23" t="s">
        <v>56</v>
      </c>
      <c r="H210" s="29">
        <v>77.0</v>
      </c>
      <c r="I210" s="29">
        <v>77.0</v>
      </c>
      <c r="J210" s="23" t="s">
        <v>35</v>
      </c>
      <c r="K210" s="23" t="s">
        <v>40</v>
      </c>
    </row>
    <row r="211">
      <c r="A211" s="23" t="s">
        <v>89</v>
      </c>
      <c r="B211" s="23" t="s">
        <v>1876</v>
      </c>
      <c r="C211" s="23" t="s">
        <v>1877</v>
      </c>
      <c r="D211" s="29">
        <v>2004.0</v>
      </c>
      <c r="E211" s="29">
        <v>519524.0</v>
      </c>
      <c r="F211" s="23" t="s">
        <v>1880</v>
      </c>
      <c r="G211" s="23" t="s">
        <v>57</v>
      </c>
      <c r="H211" s="29">
        <v>78.0</v>
      </c>
      <c r="I211" s="29">
        <v>78.0</v>
      </c>
      <c r="J211" s="23" t="s">
        <v>24</v>
      </c>
      <c r="K211" s="23" t="s">
        <v>26</v>
      </c>
    </row>
    <row r="212">
      <c r="A212" s="23" t="s">
        <v>89</v>
      </c>
      <c r="B212" s="23" t="s">
        <v>1876</v>
      </c>
      <c r="C212" s="23" t="s">
        <v>1877</v>
      </c>
      <c r="D212" s="29">
        <v>2005.0</v>
      </c>
      <c r="E212" s="29">
        <v>366387.0</v>
      </c>
      <c r="F212" s="23" t="s">
        <v>1880</v>
      </c>
      <c r="G212" s="23" t="s">
        <v>57</v>
      </c>
      <c r="H212" s="29">
        <v>78.0</v>
      </c>
      <c r="I212" s="29">
        <v>78.0</v>
      </c>
      <c r="J212" s="23" t="s">
        <v>24</v>
      </c>
      <c r="K212" s="23" t="s">
        <v>26</v>
      </c>
    </row>
    <row r="213">
      <c r="A213" s="23" t="s">
        <v>89</v>
      </c>
      <c r="B213" s="23" t="s">
        <v>1876</v>
      </c>
      <c r="C213" s="23" t="s">
        <v>1877</v>
      </c>
      <c r="D213" s="29">
        <v>2006.0</v>
      </c>
      <c r="E213" s="29">
        <v>330379.0</v>
      </c>
      <c r="F213" s="23" t="s">
        <v>1880</v>
      </c>
      <c r="G213" s="23" t="s">
        <v>57</v>
      </c>
      <c r="H213" s="29">
        <v>78.0</v>
      </c>
      <c r="I213" s="29">
        <v>78.0</v>
      </c>
      <c r="J213" s="23" t="s">
        <v>24</v>
      </c>
      <c r="K213" s="23" t="s">
        <v>26</v>
      </c>
    </row>
    <row r="214">
      <c r="A214" s="23" t="s">
        <v>89</v>
      </c>
      <c r="B214" s="23" t="s">
        <v>1876</v>
      </c>
      <c r="C214" s="23" t="s">
        <v>1877</v>
      </c>
      <c r="D214" s="29">
        <v>2007.0</v>
      </c>
      <c r="E214" s="29">
        <v>295462.0</v>
      </c>
      <c r="F214" s="23" t="s">
        <v>1880</v>
      </c>
      <c r="G214" s="23" t="s">
        <v>57</v>
      </c>
      <c r="H214" s="29">
        <v>78.0</v>
      </c>
      <c r="I214" s="29">
        <v>78.0</v>
      </c>
      <c r="J214" s="23" t="s">
        <v>24</v>
      </c>
      <c r="K214" s="23" t="s">
        <v>26</v>
      </c>
    </row>
    <row r="215">
      <c r="A215" s="23" t="s">
        <v>89</v>
      </c>
      <c r="B215" s="23" t="s">
        <v>1876</v>
      </c>
      <c r="C215" s="23" t="s">
        <v>1877</v>
      </c>
      <c r="D215" s="29">
        <v>2008.0</v>
      </c>
      <c r="E215" s="29">
        <v>668185.9</v>
      </c>
      <c r="F215" s="23" t="s">
        <v>1880</v>
      </c>
      <c r="G215" s="23" t="s">
        <v>57</v>
      </c>
      <c r="H215" s="29">
        <v>78.0</v>
      </c>
      <c r="I215" s="29">
        <v>78.0</v>
      </c>
      <c r="J215" s="23" t="s">
        <v>24</v>
      </c>
      <c r="K215" s="23" t="s">
        <v>26</v>
      </c>
    </row>
    <row r="216">
      <c r="A216" s="23" t="s">
        <v>89</v>
      </c>
      <c r="B216" s="23" t="s">
        <v>1876</v>
      </c>
      <c r="C216" s="23" t="s">
        <v>1877</v>
      </c>
      <c r="D216" s="29">
        <v>2009.0</v>
      </c>
      <c r="E216" s="29">
        <v>390744.9</v>
      </c>
      <c r="F216" s="23" t="s">
        <v>1880</v>
      </c>
      <c r="G216" s="23" t="s">
        <v>57</v>
      </c>
      <c r="H216" s="29">
        <v>78.0</v>
      </c>
      <c r="I216" s="29">
        <v>78.0</v>
      </c>
      <c r="J216" s="23" t="s">
        <v>24</v>
      </c>
      <c r="K216" s="23" t="s">
        <v>26</v>
      </c>
    </row>
    <row r="217">
      <c r="A217" s="23" t="s">
        <v>89</v>
      </c>
      <c r="B217" s="23" t="s">
        <v>1876</v>
      </c>
      <c r="C217" s="23" t="s">
        <v>1877</v>
      </c>
      <c r="D217" s="29">
        <v>2010.0</v>
      </c>
      <c r="E217" s="29">
        <v>2463056.0</v>
      </c>
      <c r="F217" s="23" t="s">
        <v>1880</v>
      </c>
      <c r="G217" s="23" t="s">
        <v>57</v>
      </c>
      <c r="H217" s="29">
        <v>78.0</v>
      </c>
      <c r="I217" s="29">
        <v>78.0</v>
      </c>
      <c r="J217" s="23" t="s">
        <v>24</v>
      </c>
      <c r="K217" s="23" t="s">
        <v>26</v>
      </c>
    </row>
    <row r="218">
      <c r="A218" s="23" t="s">
        <v>89</v>
      </c>
      <c r="B218" s="23" t="s">
        <v>1876</v>
      </c>
      <c r="C218" s="23" t="s">
        <v>1877</v>
      </c>
      <c r="D218" s="29">
        <v>2011.0</v>
      </c>
      <c r="E218" s="29">
        <v>0.0</v>
      </c>
      <c r="F218" s="23" t="s">
        <v>1880</v>
      </c>
      <c r="G218" s="23" t="s">
        <v>57</v>
      </c>
      <c r="H218" s="29">
        <v>78.0</v>
      </c>
      <c r="I218" s="29">
        <v>78.0</v>
      </c>
      <c r="J218" s="23" t="s">
        <v>24</v>
      </c>
      <c r="K218" s="23" t="s">
        <v>26</v>
      </c>
    </row>
    <row r="219">
      <c r="A219" s="23" t="s">
        <v>89</v>
      </c>
      <c r="B219" s="23" t="s">
        <v>1876</v>
      </c>
      <c r="C219" s="23" t="s">
        <v>1877</v>
      </c>
      <c r="D219" s="29">
        <v>2012.0</v>
      </c>
      <c r="E219" s="29">
        <v>0.0</v>
      </c>
      <c r="F219" s="23" t="s">
        <v>1880</v>
      </c>
      <c r="G219" s="23" t="s">
        <v>57</v>
      </c>
      <c r="H219" s="29">
        <v>78.0</v>
      </c>
      <c r="I219" s="29">
        <v>78.0</v>
      </c>
      <c r="J219" s="23" t="s">
        <v>24</v>
      </c>
      <c r="K219" s="23" t="s">
        <v>26</v>
      </c>
    </row>
    <row r="220">
      <c r="A220" s="23" t="s">
        <v>89</v>
      </c>
      <c r="B220" s="23" t="s">
        <v>1876</v>
      </c>
      <c r="C220" s="23" t="s">
        <v>1877</v>
      </c>
      <c r="D220" s="29">
        <v>2013.0</v>
      </c>
      <c r="E220" s="29">
        <v>0.0</v>
      </c>
      <c r="F220" s="23" t="s">
        <v>1880</v>
      </c>
      <c r="G220" s="23" t="s">
        <v>57</v>
      </c>
      <c r="H220" s="29">
        <v>78.0</v>
      </c>
      <c r="I220" s="29">
        <v>78.0</v>
      </c>
      <c r="J220" s="23" t="s">
        <v>24</v>
      </c>
      <c r="K220" s="23" t="s">
        <v>26</v>
      </c>
    </row>
    <row r="221">
      <c r="A221" s="23" t="s">
        <v>89</v>
      </c>
      <c r="B221" s="23" t="s">
        <v>1876</v>
      </c>
      <c r="C221" s="23" t="s">
        <v>1877</v>
      </c>
      <c r="D221" s="29">
        <v>2014.0</v>
      </c>
      <c r="E221" s="29">
        <v>601134.0</v>
      </c>
      <c r="F221" s="23" t="s">
        <v>1880</v>
      </c>
      <c r="G221" s="23" t="s">
        <v>57</v>
      </c>
      <c r="H221" s="29">
        <v>78.0</v>
      </c>
      <c r="I221" s="29">
        <v>78.0</v>
      </c>
      <c r="J221" s="23" t="s">
        <v>24</v>
      </c>
      <c r="K221" s="23" t="s">
        <v>26</v>
      </c>
    </row>
    <row r="222">
      <c r="A222" s="23" t="s">
        <v>90</v>
      </c>
      <c r="B222" s="23" t="s">
        <v>1876</v>
      </c>
      <c r="C222" s="23" t="s">
        <v>1877</v>
      </c>
      <c r="D222" s="29">
        <v>2004.0</v>
      </c>
      <c r="E222" s="29">
        <v>2140773.0</v>
      </c>
      <c r="F222" s="23" t="s">
        <v>1880</v>
      </c>
      <c r="G222" s="23" t="s">
        <v>59</v>
      </c>
      <c r="H222" s="29">
        <v>79.0</v>
      </c>
      <c r="I222" s="29">
        <v>79.0</v>
      </c>
      <c r="J222" s="23" t="s">
        <v>35</v>
      </c>
      <c r="K222" s="23" t="s">
        <v>26</v>
      </c>
    </row>
    <row r="223">
      <c r="A223" s="23" t="s">
        <v>90</v>
      </c>
      <c r="B223" s="23" t="s">
        <v>1876</v>
      </c>
      <c r="C223" s="23" t="s">
        <v>1877</v>
      </c>
      <c r="D223" s="29">
        <v>2005.0</v>
      </c>
      <c r="E223" s="29">
        <v>2044007.0</v>
      </c>
      <c r="F223" s="23" t="s">
        <v>1880</v>
      </c>
      <c r="G223" s="23" t="s">
        <v>59</v>
      </c>
      <c r="H223" s="29">
        <v>79.0</v>
      </c>
      <c r="I223" s="29">
        <v>79.0</v>
      </c>
      <c r="J223" s="23" t="s">
        <v>35</v>
      </c>
      <c r="K223" s="23" t="s">
        <v>26</v>
      </c>
    </row>
    <row r="224">
      <c r="A224" s="23" t="s">
        <v>90</v>
      </c>
      <c r="B224" s="23" t="s">
        <v>1876</v>
      </c>
      <c r="C224" s="23" t="s">
        <v>1877</v>
      </c>
      <c r="D224" s="29">
        <v>2006.0</v>
      </c>
      <c r="E224" s="29">
        <v>0.0</v>
      </c>
      <c r="F224" s="23" t="s">
        <v>1880</v>
      </c>
      <c r="G224" s="23" t="s">
        <v>59</v>
      </c>
      <c r="H224" s="29">
        <v>79.0</v>
      </c>
      <c r="I224" s="29">
        <v>79.0</v>
      </c>
      <c r="J224" s="23" t="s">
        <v>35</v>
      </c>
      <c r="K224" s="23" t="s">
        <v>26</v>
      </c>
    </row>
    <row r="225">
      <c r="A225" s="23" t="s">
        <v>90</v>
      </c>
      <c r="B225" s="23" t="s">
        <v>1876</v>
      </c>
      <c r="C225" s="23" t="s">
        <v>1877</v>
      </c>
      <c r="D225" s="29">
        <v>2007.0</v>
      </c>
      <c r="E225" s="29">
        <v>0.0</v>
      </c>
      <c r="F225" s="23" t="s">
        <v>1880</v>
      </c>
      <c r="G225" s="23" t="s">
        <v>59</v>
      </c>
      <c r="H225" s="29">
        <v>79.0</v>
      </c>
      <c r="I225" s="29">
        <v>79.0</v>
      </c>
      <c r="J225" s="23" t="s">
        <v>35</v>
      </c>
      <c r="K225" s="23" t="s">
        <v>26</v>
      </c>
    </row>
    <row r="226">
      <c r="A226" s="23" t="s">
        <v>90</v>
      </c>
      <c r="B226" s="23" t="s">
        <v>1876</v>
      </c>
      <c r="C226" s="23" t="s">
        <v>1877</v>
      </c>
      <c r="D226" s="29">
        <v>2008.0</v>
      </c>
      <c r="E226" s="29">
        <v>455071.0</v>
      </c>
      <c r="F226" s="23" t="s">
        <v>1880</v>
      </c>
      <c r="G226" s="23" t="s">
        <v>59</v>
      </c>
      <c r="H226" s="29">
        <v>79.0</v>
      </c>
      <c r="I226" s="29">
        <v>79.0</v>
      </c>
      <c r="J226" s="23" t="s">
        <v>35</v>
      </c>
      <c r="K226" s="23" t="s">
        <v>26</v>
      </c>
    </row>
    <row r="227">
      <c r="A227" s="23" t="s">
        <v>90</v>
      </c>
      <c r="B227" s="23" t="s">
        <v>1876</v>
      </c>
      <c r="C227" s="23" t="s">
        <v>1877</v>
      </c>
      <c r="D227" s="29">
        <v>2009.0</v>
      </c>
      <c r="E227" s="29">
        <v>0.0</v>
      </c>
      <c r="F227" s="23" t="s">
        <v>1880</v>
      </c>
      <c r="G227" s="23" t="s">
        <v>59</v>
      </c>
      <c r="H227" s="29">
        <v>79.0</v>
      </c>
      <c r="I227" s="29">
        <v>79.0</v>
      </c>
      <c r="J227" s="23" t="s">
        <v>35</v>
      </c>
      <c r="K227" s="23" t="s">
        <v>26</v>
      </c>
    </row>
    <row r="228">
      <c r="A228" s="23" t="s">
        <v>90</v>
      </c>
      <c r="B228" s="23" t="s">
        <v>1876</v>
      </c>
      <c r="C228" s="23" t="s">
        <v>1877</v>
      </c>
      <c r="D228" s="29">
        <v>2010.0</v>
      </c>
      <c r="E228" s="29">
        <v>0.0</v>
      </c>
      <c r="F228" s="23" t="s">
        <v>1880</v>
      </c>
      <c r="G228" s="23" t="s">
        <v>59</v>
      </c>
      <c r="H228" s="29">
        <v>79.0</v>
      </c>
      <c r="I228" s="29">
        <v>79.0</v>
      </c>
      <c r="J228" s="23" t="s">
        <v>35</v>
      </c>
      <c r="K228" s="23" t="s">
        <v>26</v>
      </c>
    </row>
    <row r="229">
      <c r="A229" s="23" t="s">
        <v>90</v>
      </c>
      <c r="B229" s="23" t="s">
        <v>1876</v>
      </c>
      <c r="C229" s="23" t="s">
        <v>1877</v>
      </c>
      <c r="D229" s="29">
        <v>2011.0</v>
      </c>
      <c r="E229" s="29">
        <v>0.0</v>
      </c>
      <c r="F229" s="23" t="s">
        <v>1880</v>
      </c>
      <c r="G229" s="23" t="s">
        <v>59</v>
      </c>
      <c r="H229" s="29">
        <v>79.0</v>
      </c>
      <c r="I229" s="29">
        <v>79.0</v>
      </c>
      <c r="J229" s="23" t="s">
        <v>35</v>
      </c>
      <c r="K229" s="23" t="s">
        <v>26</v>
      </c>
    </row>
    <row r="230">
      <c r="A230" s="23" t="s">
        <v>90</v>
      </c>
      <c r="B230" s="23" t="s">
        <v>1876</v>
      </c>
      <c r="C230" s="23" t="s">
        <v>1877</v>
      </c>
      <c r="D230" s="29">
        <v>2012.0</v>
      </c>
      <c r="E230" s="29">
        <v>0.0</v>
      </c>
      <c r="F230" s="23" t="s">
        <v>1880</v>
      </c>
      <c r="G230" s="23" t="s">
        <v>59</v>
      </c>
      <c r="H230" s="29">
        <v>79.0</v>
      </c>
      <c r="I230" s="29">
        <v>79.0</v>
      </c>
      <c r="J230" s="23" t="s">
        <v>35</v>
      </c>
      <c r="K230" s="23" t="s">
        <v>26</v>
      </c>
    </row>
    <row r="231">
      <c r="A231" s="23" t="s">
        <v>90</v>
      </c>
      <c r="B231" s="23" t="s">
        <v>1876</v>
      </c>
      <c r="C231" s="23" t="s">
        <v>1877</v>
      </c>
      <c r="D231" s="29">
        <v>2013.0</v>
      </c>
      <c r="E231" s="29">
        <v>0.0</v>
      </c>
      <c r="F231" s="23" t="s">
        <v>1880</v>
      </c>
      <c r="G231" s="23" t="s">
        <v>59</v>
      </c>
      <c r="H231" s="29">
        <v>79.0</v>
      </c>
      <c r="I231" s="29">
        <v>79.0</v>
      </c>
      <c r="J231" s="23" t="s">
        <v>35</v>
      </c>
      <c r="K231" s="23" t="s">
        <v>26</v>
      </c>
    </row>
    <row r="232">
      <c r="A232" s="23" t="s">
        <v>90</v>
      </c>
      <c r="B232" s="23" t="s">
        <v>1876</v>
      </c>
      <c r="C232" s="23" t="s">
        <v>1877</v>
      </c>
      <c r="D232" s="29">
        <v>2014.0</v>
      </c>
      <c r="E232" s="29">
        <v>0.0</v>
      </c>
      <c r="F232" s="23" t="s">
        <v>1880</v>
      </c>
      <c r="G232" s="23" t="s">
        <v>59</v>
      </c>
      <c r="H232" s="29">
        <v>79.0</v>
      </c>
      <c r="I232" s="29">
        <v>79.0</v>
      </c>
      <c r="J232" s="23" t="s">
        <v>35</v>
      </c>
      <c r="K232" s="23" t="s">
        <v>26</v>
      </c>
    </row>
    <row r="233">
      <c r="A233" s="23" t="s">
        <v>62</v>
      </c>
      <c r="B233" s="23" t="s">
        <v>1876</v>
      </c>
      <c r="C233" s="23" t="s">
        <v>1877</v>
      </c>
      <c r="D233" s="29">
        <v>2004.0</v>
      </c>
      <c r="E233" s="29">
        <v>5611573.0</v>
      </c>
      <c r="F233" s="23" t="s">
        <v>2006</v>
      </c>
      <c r="G233" s="23" t="s">
        <v>61</v>
      </c>
      <c r="H233" s="29">
        <v>89.0</v>
      </c>
      <c r="I233" s="29">
        <v>89.0</v>
      </c>
      <c r="J233" s="23" t="s">
        <v>35</v>
      </c>
      <c r="K233" s="23" t="s">
        <v>2007</v>
      </c>
    </row>
    <row r="234">
      <c r="A234" s="23" t="s">
        <v>62</v>
      </c>
      <c r="B234" s="23" t="s">
        <v>1876</v>
      </c>
      <c r="C234" s="23" t="s">
        <v>1877</v>
      </c>
      <c r="D234" s="29">
        <v>2005.0</v>
      </c>
      <c r="E234" s="29">
        <v>2.4453223E7</v>
      </c>
      <c r="F234" s="23" t="s">
        <v>2006</v>
      </c>
      <c r="G234" s="23" t="s">
        <v>61</v>
      </c>
      <c r="H234" s="29">
        <v>89.0</v>
      </c>
      <c r="I234" s="29">
        <v>89.0</v>
      </c>
      <c r="J234" s="23" t="s">
        <v>35</v>
      </c>
      <c r="K234" s="23" t="s">
        <v>2007</v>
      </c>
    </row>
    <row r="235">
      <c r="A235" s="23" t="s">
        <v>62</v>
      </c>
      <c r="B235" s="23" t="s">
        <v>1876</v>
      </c>
      <c r="C235" s="23" t="s">
        <v>1877</v>
      </c>
      <c r="D235" s="29">
        <v>2006.0</v>
      </c>
      <c r="E235" s="29">
        <v>6079615.0</v>
      </c>
      <c r="F235" s="23" t="s">
        <v>2006</v>
      </c>
      <c r="G235" s="23" t="s">
        <v>61</v>
      </c>
      <c r="H235" s="29">
        <v>89.0</v>
      </c>
      <c r="I235" s="29">
        <v>89.0</v>
      </c>
      <c r="J235" s="23" t="s">
        <v>35</v>
      </c>
      <c r="K235" s="23" t="s">
        <v>2007</v>
      </c>
    </row>
    <row r="236">
      <c r="A236" s="23" t="s">
        <v>62</v>
      </c>
      <c r="B236" s="23" t="s">
        <v>1876</v>
      </c>
      <c r="C236" s="23" t="s">
        <v>1877</v>
      </c>
      <c r="D236" s="29">
        <v>2007.0</v>
      </c>
      <c r="E236" s="29">
        <v>1.085933E7</v>
      </c>
      <c r="F236" s="23" t="s">
        <v>2006</v>
      </c>
      <c r="G236" s="23" t="s">
        <v>61</v>
      </c>
      <c r="H236" s="29">
        <v>89.0</v>
      </c>
      <c r="I236" s="29">
        <v>89.0</v>
      </c>
      <c r="J236" s="23" t="s">
        <v>35</v>
      </c>
      <c r="K236" s="23" t="s">
        <v>2007</v>
      </c>
    </row>
    <row r="237">
      <c r="A237" s="23" t="s">
        <v>62</v>
      </c>
      <c r="B237" s="23" t="s">
        <v>1876</v>
      </c>
      <c r="C237" s="23" t="s">
        <v>1877</v>
      </c>
      <c r="D237" s="29">
        <v>2008.0</v>
      </c>
      <c r="E237" s="29">
        <v>1.0481182E7</v>
      </c>
      <c r="F237" s="23" t="s">
        <v>2006</v>
      </c>
      <c r="G237" s="23" t="s">
        <v>61</v>
      </c>
      <c r="H237" s="29">
        <v>89.0</v>
      </c>
      <c r="I237" s="29">
        <v>89.0</v>
      </c>
      <c r="J237" s="23" t="s">
        <v>35</v>
      </c>
      <c r="K237" s="23" t="s">
        <v>2007</v>
      </c>
    </row>
    <row r="238">
      <c r="A238" s="23" t="s">
        <v>62</v>
      </c>
      <c r="B238" s="23" t="s">
        <v>1876</v>
      </c>
      <c r="C238" s="23" t="s">
        <v>1877</v>
      </c>
      <c r="D238" s="29">
        <v>2009.0</v>
      </c>
      <c r="E238" s="29">
        <v>9049964.0</v>
      </c>
      <c r="F238" s="23" t="s">
        <v>2006</v>
      </c>
      <c r="G238" s="23" t="s">
        <v>61</v>
      </c>
      <c r="H238" s="29">
        <v>89.0</v>
      </c>
      <c r="I238" s="29">
        <v>89.0</v>
      </c>
      <c r="J238" s="23" t="s">
        <v>35</v>
      </c>
      <c r="K238" s="23" t="s">
        <v>2007</v>
      </c>
    </row>
    <row r="239">
      <c r="A239" s="23" t="s">
        <v>62</v>
      </c>
      <c r="B239" s="23" t="s">
        <v>1876</v>
      </c>
      <c r="C239" s="23" t="s">
        <v>1877</v>
      </c>
      <c r="D239" s="29">
        <v>2010.0</v>
      </c>
      <c r="E239" s="29">
        <v>3047806.0</v>
      </c>
      <c r="F239" s="23" t="s">
        <v>2006</v>
      </c>
      <c r="G239" s="23" t="s">
        <v>61</v>
      </c>
      <c r="H239" s="29">
        <v>89.0</v>
      </c>
      <c r="I239" s="29">
        <v>89.0</v>
      </c>
      <c r="J239" s="23" t="s">
        <v>35</v>
      </c>
      <c r="K239" s="23" t="s">
        <v>2007</v>
      </c>
    </row>
    <row r="240">
      <c r="A240" s="23" t="s">
        <v>62</v>
      </c>
      <c r="B240" s="23" t="s">
        <v>1876</v>
      </c>
      <c r="C240" s="23" t="s">
        <v>1877</v>
      </c>
      <c r="D240" s="29">
        <v>2011.0</v>
      </c>
      <c r="E240" s="29">
        <v>4374315.0</v>
      </c>
      <c r="F240" s="23" t="s">
        <v>2006</v>
      </c>
      <c r="G240" s="23" t="s">
        <v>61</v>
      </c>
      <c r="H240" s="29">
        <v>89.0</v>
      </c>
      <c r="I240" s="29">
        <v>89.0</v>
      </c>
      <c r="J240" s="23" t="s">
        <v>35</v>
      </c>
      <c r="K240" s="23" t="s">
        <v>2007</v>
      </c>
    </row>
    <row r="241">
      <c r="A241" s="23" t="s">
        <v>62</v>
      </c>
      <c r="B241" s="23" t="s">
        <v>1876</v>
      </c>
      <c r="C241" s="23" t="s">
        <v>1877</v>
      </c>
      <c r="D241" s="29">
        <v>2012.0</v>
      </c>
      <c r="E241" s="29">
        <v>2834343.0</v>
      </c>
      <c r="F241" s="23" t="s">
        <v>2006</v>
      </c>
      <c r="G241" s="23" t="s">
        <v>61</v>
      </c>
      <c r="H241" s="29">
        <v>89.0</v>
      </c>
      <c r="I241" s="29">
        <v>89.0</v>
      </c>
      <c r="J241" s="23" t="s">
        <v>35</v>
      </c>
      <c r="K241" s="23" t="s">
        <v>2007</v>
      </c>
    </row>
    <row r="242">
      <c r="A242" s="23" t="s">
        <v>62</v>
      </c>
      <c r="B242" s="23" t="s">
        <v>1876</v>
      </c>
      <c r="C242" s="23" t="s">
        <v>1877</v>
      </c>
      <c r="D242" s="29">
        <v>2013.0</v>
      </c>
      <c r="E242" s="29">
        <v>4773116.0</v>
      </c>
      <c r="F242" s="23" t="s">
        <v>2006</v>
      </c>
      <c r="G242" s="23" t="s">
        <v>61</v>
      </c>
      <c r="H242" s="29">
        <v>89.0</v>
      </c>
      <c r="I242" s="29">
        <v>89.0</v>
      </c>
      <c r="J242" s="23" t="s">
        <v>35</v>
      </c>
      <c r="K242" s="23" t="s">
        <v>2007</v>
      </c>
    </row>
    <row r="243">
      <c r="A243" s="23" t="s">
        <v>62</v>
      </c>
      <c r="B243" s="23" t="s">
        <v>1876</v>
      </c>
      <c r="C243" s="23" t="s">
        <v>1877</v>
      </c>
      <c r="D243" s="29">
        <v>2014.0</v>
      </c>
      <c r="E243" s="29">
        <v>3802170.0</v>
      </c>
      <c r="F243" s="23" t="s">
        <v>2006</v>
      </c>
      <c r="G243" s="23" t="s">
        <v>61</v>
      </c>
      <c r="H243" s="29">
        <v>89.0</v>
      </c>
      <c r="I243" s="29">
        <v>89.0</v>
      </c>
      <c r="J243" s="23" t="s">
        <v>35</v>
      </c>
      <c r="K243" s="23" t="s">
        <v>2007</v>
      </c>
    </row>
    <row r="244">
      <c r="A244" s="23" t="s">
        <v>91</v>
      </c>
      <c r="B244" s="23" t="s">
        <v>1876</v>
      </c>
      <c r="C244" s="23" t="s">
        <v>1877</v>
      </c>
      <c r="D244" s="29">
        <v>2004.0</v>
      </c>
      <c r="E244" s="29">
        <v>1050235.0</v>
      </c>
      <c r="F244" s="23" t="s">
        <v>1925</v>
      </c>
      <c r="G244" s="23" t="s">
        <v>63</v>
      </c>
      <c r="H244" s="29">
        <v>94.0</v>
      </c>
      <c r="I244" s="29">
        <v>94.0</v>
      </c>
      <c r="J244" s="23" t="s">
        <v>35</v>
      </c>
      <c r="K244" s="23" t="s">
        <v>40</v>
      </c>
    </row>
    <row r="245">
      <c r="A245" s="23" t="s">
        <v>91</v>
      </c>
      <c r="B245" s="23" t="s">
        <v>1876</v>
      </c>
      <c r="C245" s="23" t="s">
        <v>1877</v>
      </c>
      <c r="D245" s="29">
        <v>2005.0</v>
      </c>
      <c r="E245" s="29">
        <v>6039477.0</v>
      </c>
      <c r="F245" s="23" t="s">
        <v>1925</v>
      </c>
      <c r="G245" s="23" t="s">
        <v>63</v>
      </c>
      <c r="H245" s="29">
        <v>94.0</v>
      </c>
      <c r="I245" s="29">
        <v>94.0</v>
      </c>
      <c r="J245" s="23" t="s">
        <v>35</v>
      </c>
      <c r="K245" s="23" t="s">
        <v>40</v>
      </c>
    </row>
    <row r="246">
      <c r="A246" s="23" t="s">
        <v>91</v>
      </c>
      <c r="B246" s="23" t="s">
        <v>1876</v>
      </c>
      <c r="C246" s="23" t="s">
        <v>1877</v>
      </c>
      <c r="D246" s="29">
        <v>2006.0</v>
      </c>
      <c r="E246" s="29">
        <v>4014949.0</v>
      </c>
      <c r="F246" s="23" t="s">
        <v>1925</v>
      </c>
      <c r="G246" s="23" t="s">
        <v>63</v>
      </c>
      <c r="H246" s="29">
        <v>94.0</v>
      </c>
      <c r="I246" s="29">
        <v>94.0</v>
      </c>
      <c r="J246" s="23" t="s">
        <v>35</v>
      </c>
      <c r="K246" s="23" t="s">
        <v>40</v>
      </c>
    </row>
    <row r="247">
      <c r="A247" s="23" t="s">
        <v>91</v>
      </c>
      <c r="B247" s="23" t="s">
        <v>1876</v>
      </c>
      <c r="C247" s="23" t="s">
        <v>1877</v>
      </c>
      <c r="D247" s="29">
        <v>2007.0</v>
      </c>
      <c r="E247" s="29">
        <v>225493.0</v>
      </c>
      <c r="F247" s="23" t="s">
        <v>1925</v>
      </c>
      <c r="G247" s="23" t="s">
        <v>63</v>
      </c>
      <c r="H247" s="29">
        <v>94.0</v>
      </c>
      <c r="I247" s="29">
        <v>94.0</v>
      </c>
      <c r="J247" s="23" t="s">
        <v>35</v>
      </c>
      <c r="K247" s="23" t="s">
        <v>40</v>
      </c>
    </row>
    <row r="248">
      <c r="A248" s="23" t="s">
        <v>91</v>
      </c>
      <c r="B248" s="23" t="s">
        <v>1876</v>
      </c>
      <c r="C248" s="23" t="s">
        <v>1877</v>
      </c>
      <c r="D248" s="29">
        <v>2008.0</v>
      </c>
      <c r="E248" s="29">
        <v>206113.0</v>
      </c>
      <c r="F248" s="23" t="s">
        <v>1925</v>
      </c>
      <c r="G248" s="23" t="s">
        <v>63</v>
      </c>
      <c r="H248" s="29">
        <v>94.0</v>
      </c>
      <c r="I248" s="29">
        <v>94.0</v>
      </c>
      <c r="J248" s="23" t="s">
        <v>35</v>
      </c>
      <c r="K248" s="23" t="s">
        <v>40</v>
      </c>
    </row>
    <row r="249">
      <c r="A249" s="23" t="s">
        <v>91</v>
      </c>
      <c r="B249" s="23" t="s">
        <v>1876</v>
      </c>
      <c r="C249" s="23" t="s">
        <v>1877</v>
      </c>
      <c r="D249" s="29">
        <v>2009.0</v>
      </c>
      <c r="E249" s="29">
        <v>757510.0</v>
      </c>
      <c r="F249" s="23" t="s">
        <v>1925</v>
      </c>
      <c r="G249" s="23" t="s">
        <v>63</v>
      </c>
      <c r="H249" s="29">
        <v>94.0</v>
      </c>
      <c r="I249" s="29">
        <v>94.0</v>
      </c>
      <c r="J249" s="23" t="s">
        <v>35</v>
      </c>
      <c r="K249" s="23" t="s">
        <v>40</v>
      </c>
    </row>
    <row r="250">
      <c r="A250" s="23" t="s">
        <v>91</v>
      </c>
      <c r="B250" s="23" t="s">
        <v>1876</v>
      </c>
      <c r="C250" s="23" t="s">
        <v>1877</v>
      </c>
      <c r="D250" s="29">
        <v>2010.0</v>
      </c>
      <c r="E250" s="29">
        <v>1080240.0</v>
      </c>
      <c r="F250" s="23" t="s">
        <v>1925</v>
      </c>
      <c r="G250" s="23" t="s">
        <v>63</v>
      </c>
      <c r="H250" s="29">
        <v>94.0</v>
      </c>
      <c r="I250" s="29">
        <v>94.0</v>
      </c>
      <c r="J250" s="23" t="s">
        <v>35</v>
      </c>
      <c r="K250" s="23" t="s">
        <v>40</v>
      </c>
    </row>
    <row r="251">
      <c r="A251" s="23" t="s">
        <v>91</v>
      </c>
      <c r="B251" s="23" t="s">
        <v>1876</v>
      </c>
      <c r="C251" s="23" t="s">
        <v>1877</v>
      </c>
      <c r="D251" s="29">
        <v>2011.0</v>
      </c>
      <c r="E251" s="29">
        <v>204543.0</v>
      </c>
      <c r="F251" s="23" t="s">
        <v>1925</v>
      </c>
      <c r="G251" s="23" t="s">
        <v>63</v>
      </c>
      <c r="H251" s="29">
        <v>94.0</v>
      </c>
      <c r="I251" s="29">
        <v>94.0</v>
      </c>
      <c r="J251" s="23" t="s">
        <v>35</v>
      </c>
      <c r="K251" s="23" t="s">
        <v>40</v>
      </c>
    </row>
    <row r="252">
      <c r="A252" s="23" t="s">
        <v>91</v>
      </c>
      <c r="B252" s="23" t="s">
        <v>1876</v>
      </c>
      <c r="C252" s="23" t="s">
        <v>1877</v>
      </c>
      <c r="D252" s="29">
        <v>2012.0</v>
      </c>
      <c r="E252" s="29">
        <v>1338406.0</v>
      </c>
      <c r="F252" s="23" t="s">
        <v>1925</v>
      </c>
      <c r="G252" s="23" t="s">
        <v>63</v>
      </c>
      <c r="H252" s="29">
        <v>94.0</v>
      </c>
      <c r="I252" s="29">
        <v>94.0</v>
      </c>
      <c r="J252" s="23" t="s">
        <v>35</v>
      </c>
      <c r="K252" s="23" t="s">
        <v>40</v>
      </c>
    </row>
    <row r="253">
      <c r="A253" s="23" t="s">
        <v>91</v>
      </c>
      <c r="B253" s="23" t="s">
        <v>1876</v>
      </c>
      <c r="C253" s="23" t="s">
        <v>1877</v>
      </c>
      <c r="D253" s="29">
        <v>2013.0</v>
      </c>
      <c r="E253" s="29">
        <v>161820.0</v>
      </c>
      <c r="F253" s="23" t="s">
        <v>1925</v>
      </c>
      <c r="G253" s="23" t="s">
        <v>63</v>
      </c>
      <c r="H253" s="29">
        <v>94.0</v>
      </c>
      <c r="I253" s="29">
        <v>94.0</v>
      </c>
      <c r="J253" s="23" t="s">
        <v>35</v>
      </c>
      <c r="K253" s="23" t="s">
        <v>40</v>
      </c>
    </row>
    <row r="254">
      <c r="A254" s="23" t="s">
        <v>91</v>
      </c>
      <c r="B254" s="23" t="s">
        <v>1876</v>
      </c>
      <c r="C254" s="23" t="s">
        <v>1877</v>
      </c>
      <c r="D254" s="29">
        <v>2014.0</v>
      </c>
      <c r="E254" s="29">
        <v>74678.0</v>
      </c>
      <c r="F254" s="23" t="s">
        <v>1925</v>
      </c>
      <c r="G254" s="23" t="s">
        <v>63</v>
      </c>
      <c r="H254" s="29">
        <v>94.0</v>
      </c>
      <c r="I254" s="29">
        <v>94.0</v>
      </c>
      <c r="J254" s="23" t="s">
        <v>35</v>
      </c>
      <c r="K254" s="23" t="s">
        <v>40</v>
      </c>
    </row>
    <row r="255">
      <c r="A255" s="23" t="s">
        <v>92</v>
      </c>
      <c r="B255" s="23" t="s">
        <v>1876</v>
      </c>
      <c r="C255" s="23" t="s">
        <v>1877</v>
      </c>
      <c r="D255" s="29">
        <v>2004.0</v>
      </c>
      <c r="E255" s="29">
        <v>1272102.0</v>
      </c>
      <c r="F255" s="23" t="s">
        <v>1973</v>
      </c>
      <c r="G255" s="23" t="s">
        <v>65</v>
      </c>
      <c r="H255" s="29">
        <v>110.0</v>
      </c>
      <c r="I255" s="29">
        <v>110.0</v>
      </c>
      <c r="J255" s="23" t="s">
        <v>35</v>
      </c>
      <c r="K255" s="23" t="s">
        <v>40</v>
      </c>
    </row>
    <row r="256">
      <c r="A256" s="23" t="s">
        <v>92</v>
      </c>
      <c r="B256" s="23" t="s">
        <v>1876</v>
      </c>
      <c r="C256" s="23" t="s">
        <v>1877</v>
      </c>
      <c r="D256" s="29">
        <v>2005.0</v>
      </c>
      <c r="E256" s="29">
        <v>3948365.0</v>
      </c>
      <c r="F256" s="23" t="s">
        <v>1973</v>
      </c>
      <c r="G256" s="23" t="s">
        <v>65</v>
      </c>
      <c r="H256" s="29">
        <v>110.0</v>
      </c>
      <c r="I256" s="29">
        <v>110.0</v>
      </c>
      <c r="J256" s="23" t="s">
        <v>35</v>
      </c>
      <c r="K256" s="23" t="s">
        <v>40</v>
      </c>
    </row>
    <row r="257">
      <c r="A257" s="23" t="s">
        <v>92</v>
      </c>
      <c r="B257" s="23" t="s">
        <v>1876</v>
      </c>
      <c r="C257" s="23" t="s">
        <v>1877</v>
      </c>
      <c r="D257" s="29">
        <v>2006.0</v>
      </c>
      <c r="E257" s="29">
        <v>5629208.0</v>
      </c>
      <c r="F257" s="23" t="s">
        <v>1973</v>
      </c>
      <c r="G257" s="23" t="s">
        <v>65</v>
      </c>
      <c r="H257" s="29">
        <v>110.0</v>
      </c>
      <c r="I257" s="29">
        <v>110.0</v>
      </c>
      <c r="J257" s="23" t="s">
        <v>35</v>
      </c>
      <c r="K257" s="23" t="s">
        <v>40</v>
      </c>
    </row>
    <row r="258">
      <c r="A258" s="23" t="s">
        <v>92</v>
      </c>
      <c r="B258" s="23" t="s">
        <v>1876</v>
      </c>
      <c r="C258" s="23" t="s">
        <v>1877</v>
      </c>
      <c r="D258" s="29">
        <v>2007.0</v>
      </c>
      <c r="E258" s="29">
        <v>3217786.0</v>
      </c>
      <c r="F258" s="23" t="s">
        <v>1973</v>
      </c>
      <c r="G258" s="23" t="s">
        <v>65</v>
      </c>
      <c r="H258" s="29">
        <v>110.0</v>
      </c>
      <c r="I258" s="29">
        <v>110.0</v>
      </c>
      <c r="J258" s="23" t="s">
        <v>35</v>
      </c>
      <c r="K258" s="23" t="s">
        <v>40</v>
      </c>
    </row>
    <row r="259">
      <c r="A259" s="23" t="s">
        <v>92</v>
      </c>
      <c r="B259" s="23" t="s">
        <v>1876</v>
      </c>
      <c r="C259" s="23" t="s">
        <v>1877</v>
      </c>
      <c r="D259" s="29">
        <v>2008.0</v>
      </c>
      <c r="E259" s="29">
        <v>2.1852078E7</v>
      </c>
      <c r="F259" s="23" t="s">
        <v>1973</v>
      </c>
      <c r="G259" s="23" t="s">
        <v>65</v>
      </c>
      <c r="H259" s="29">
        <v>110.0</v>
      </c>
      <c r="I259" s="29">
        <v>110.0</v>
      </c>
      <c r="J259" s="23" t="s">
        <v>35</v>
      </c>
      <c r="K259" s="23" t="s">
        <v>40</v>
      </c>
    </row>
    <row r="260">
      <c r="A260" s="23" t="s">
        <v>92</v>
      </c>
      <c r="B260" s="23" t="s">
        <v>1876</v>
      </c>
      <c r="C260" s="23" t="s">
        <v>1877</v>
      </c>
      <c r="D260" s="29">
        <v>2009.0</v>
      </c>
      <c r="E260" s="29">
        <v>1.0645877E7</v>
      </c>
      <c r="F260" s="23" t="s">
        <v>1973</v>
      </c>
      <c r="G260" s="23" t="s">
        <v>65</v>
      </c>
      <c r="H260" s="29">
        <v>110.0</v>
      </c>
      <c r="I260" s="29">
        <v>110.0</v>
      </c>
      <c r="J260" s="23" t="s">
        <v>35</v>
      </c>
      <c r="K260" s="23" t="s">
        <v>40</v>
      </c>
    </row>
    <row r="261">
      <c r="A261" s="23" t="s">
        <v>92</v>
      </c>
      <c r="B261" s="23" t="s">
        <v>1876</v>
      </c>
      <c r="C261" s="23" t="s">
        <v>1877</v>
      </c>
      <c r="D261" s="29">
        <v>2010.0</v>
      </c>
      <c r="E261" s="29">
        <v>633046.4</v>
      </c>
      <c r="F261" s="23" t="s">
        <v>1973</v>
      </c>
      <c r="G261" s="23" t="s">
        <v>65</v>
      </c>
      <c r="H261" s="29">
        <v>110.0</v>
      </c>
      <c r="I261" s="29">
        <v>110.0</v>
      </c>
      <c r="J261" s="23" t="s">
        <v>35</v>
      </c>
      <c r="K261" s="23" t="s">
        <v>40</v>
      </c>
    </row>
    <row r="262">
      <c r="A262" s="23" t="s">
        <v>92</v>
      </c>
      <c r="B262" s="23" t="s">
        <v>1876</v>
      </c>
      <c r="C262" s="23" t="s">
        <v>1877</v>
      </c>
      <c r="D262" s="29">
        <v>2011.0</v>
      </c>
      <c r="E262" s="29">
        <v>4746344.0</v>
      </c>
      <c r="F262" s="23" t="s">
        <v>1973</v>
      </c>
      <c r="G262" s="23" t="s">
        <v>65</v>
      </c>
      <c r="H262" s="29">
        <v>110.0</v>
      </c>
      <c r="I262" s="29">
        <v>110.0</v>
      </c>
      <c r="J262" s="23" t="s">
        <v>35</v>
      </c>
      <c r="K262" s="23" t="s">
        <v>40</v>
      </c>
    </row>
    <row r="263">
      <c r="A263" s="23" t="s">
        <v>92</v>
      </c>
      <c r="B263" s="23" t="s">
        <v>1876</v>
      </c>
      <c r="C263" s="23" t="s">
        <v>1877</v>
      </c>
      <c r="D263" s="29">
        <v>2012.0</v>
      </c>
      <c r="E263" s="29">
        <v>1358982.0</v>
      </c>
      <c r="F263" s="23" t="s">
        <v>1973</v>
      </c>
      <c r="G263" s="23" t="s">
        <v>65</v>
      </c>
      <c r="H263" s="29">
        <v>110.0</v>
      </c>
      <c r="I263" s="29">
        <v>110.0</v>
      </c>
      <c r="J263" s="23" t="s">
        <v>35</v>
      </c>
      <c r="K263" s="23" t="s">
        <v>40</v>
      </c>
    </row>
    <row r="264">
      <c r="A264" s="23" t="s">
        <v>92</v>
      </c>
      <c r="B264" s="23" t="s">
        <v>1876</v>
      </c>
      <c r="C264" s="23" t="s">
        <v>1877</v>
      </c>
      <c r="D264" s="29">
        <v>2013.0</v>
      </c>
      <c r="E264" s="29">
        <v>451740.0</v>
      </c>
      <c r="F264" s="23" t="s">
        <v>1973</v>
      </c>
      <c r="G264" s="23" t="s">
        <v>65</v>
      </c>
      <c r="H264" s="29">
        <v>110.0</v>
      </c>
      <c r="I264" s="29">
        <v>110.0</v>
      </c>
      <c r="J264" s="23" t="s">
        <v>35</v>
      </c>
      <c r="K264" s="23" t="s">
        <v>40</v>
      </c>
    </row>
    <row r="265">
      <c r="A265" s="23" t="s">
        <v>92</v>
      </c>
      <c r="B265" s="23" t="s">
        <v>1876</v>
      </c>
      <c r="C265" s="23" t="s">
        <v>1877</v>
      </c>
      <c r="D265" s="29">
        <v>2014.0</v>
      </c>
      <c r="E265" s="29">
        <v>1755568.0</v>
      </c>
      <c r="F265" s="23" t="s">
        <v>1973</v>
      </c>
      <c r="G265" s="23" t="s">
        <v>65</v>
      </c>
      <c r="H265" s="29">
        <v>110.0</v>
      </c>
      <c r="I265" s="29">
        <v>110.0</v>
      </c>
      <c r="J265" s="23" t="s">
        <v>35</v>
      </c>
      <c r="K265" s="23" t="s">
        <v>40</v>
      </c>
    </row>
    <row r="266">
      <c r="A266" s="23" t="s">
        <v>93</v>
      </c>
      <c r="B266" s="23" t="s">
        <v>1876</v>
      </c>
      <c r="C266" s="23" t="s">
        <v>1877</v>
      </c>
      <c r="D266" s="29">
        <v>2004.0</v>
      </c>
      <c r="E266" s="29">
        <v>408452.0</v>
      </c>
      <c r="F266" s="23" t="s">
        <v>1925</v>
      </c>
      <c r="G266" s="23" t="s">
        <v>70</v>
      </c>
      <c r="H266" s="29">
        <v>119.0</v>
      </c>
      <c r="I266" s="29">
        <v>119.0</v>
      </c>
      <c r="J266" s="23" t="s">
        <v>35</v>
      </c>
      <c r="K266" s="23" t="s">
        <v>40</v>
      </c>
    </row>
    <row r="267">
      <c r="A267" s="23" t="s">
        <v>93</v>
      </c>
      <c r="B267" s="23" t="s">
        <v>1876</v>
      </c>
      <c r="C267" s="23" t="s">
        <v>1877</v>
      </c>
      <c r="D267" s="29">
        <v>2005.0</v>
      </c>
      <c r="E267" s="29">
        <v>802796.0</v>
      </c>
      <c r="F267" s="23" t="s">
        <v>1925</v>
      </c>
      <c r="G267" s="23" t="s">
        <v>70</v>
      </c>
      <c r="H267" s="29">
        <v>119.0</v>
      </c>
      <c r="I267" s="29">
        <v>119.0</v>
      </c>
      <c r="J267" s="23" t="s">
        <v>35</v>
      </c>
      <c r="K267" s="23" t="s">
        <v>40</v>
      </c>
    </row>
    <row r="268">
      <c r="A268" s="23" t="s">
        <v>93</v>
      </c>
      <c r="B268" s="23" t="s">
        <v>1876</v>
      </c>
      <c r="C268" s="23" t="s">
        <v>1877</v>
      </c>
      <c r="D268" s="29">
        <v>2006.0</v>
      </c>
      <c r="E268" s="29">
        <v>282749.0</v>
      </c>
      <c r="F268" s="23" t="s">
        <v>1925</v>
      </c>
      <c r="G268" s="23" t="s">
        <v>70</v>
      </c>
      <c r="H268" s="29">
        <v>119.0</v>
      </c>
      <c r="I268" s="29">
        <v>119.0</v>
      </c>
      <c r="J268" s="23" t="s">
        <v>35</v>
      </c>
      <c r="K268" s="23" t="s">
        <v>40</v>
      </c>
    </row>
    <row r="269">
      <c r="A269" s="23" t="s">
        <v>93</v>
      </c>
      <c r="B269" s="23" t="s">
        <v>1876</v>
      </c>
      <c r="C269" s="23" t="s">
        <v>1877</v>
      </c>
      <c r="D269" s="29">
        <v>2007.0</v>
      </c>
      <c r="E269" s="29">
        <v>271690.0</v>
      </c>
      <c r="F269" s="23" t="s">
        <v>1925</v>
      </c>
      <c r="G269" s="23" t="s">
        <v>70</v>
      </c>
      <c r="H269" s="29">
        <v>119.0</v>
      </c>
      <c r="I269" s="29">
        <v>119.0</v>
      </c>
      <c r="J269" s="23" t="s">
        <v>35</v>
      </c>
      <c r="K269" s="23" t="s">
        <v>40</v>
      </c>
    </row>
    <row r="270">
      <c r="A270" s="23" t="s">
        <v>93</v>
      </c>
      <c r="B270" s="23" t="s">
        <v>1876</v>
      </c>
      <c r="C270" s="23" t="s">
        <v>1877</v>
      </c>
      <c r="D270" s="29">
        <v>2008.0</v>
      </c>
      <c r="E270" s="29">
        <v>260297.2</v>
      </c>
      <c r="F270" s="23" t="s">
        <v>1925</v>
      </c>
      <c r="G270" s="23" t="s">
        <v>70</v>
      </c>
      <c r="H270" s="29">
        <v>119.0</v>
      </c>
      <c r="I270" s="29">
        <v>119.0</v>
      </c>
      <c r="J270" s="23" t="s">
        <v>35</v>
      </c>
      <c r="K270" s="23" t="s">
        <v>40</v>
      </c>
    </row>
    <row r="271">
      <c r="A271" s="23" t="s">
        <v>93</v>
      </c>
      <c r="B271" s="23" t="s">
        <v>1876</v>
      </c>
      <c r="C271" s="23" t="s">
        <v>1877</v>
      </c>
      <c r="D271" s="29">
        <v>2009.0</v>
      </c>
      <c r="E271" s="29">
        <v>252692.6</v>
      </c>
      <c r="F271" s="23" t="s">
        <v>1925</v>
      </c>
      <c r="G271" s="23" t="s">
        <v>70</v>
      </c>
      <c r="H271" s="29">
        <v>119.0</v>
      </c>
      <c r="I271" s="29">
        <v>119.0</v>
      </c>
      <c r="J271" s="23" t="s">
        <v>35</v>
      </c>
      <c r="K271" s="23" t="s">
        <v>40</v>
      </c>
    </row>
    <row r="272">
      <c r="A272" s="23" t="s">
        <v>93</v>
      </c>
      <c r="B272" s="23" t="s">
        <v>1876</v>
      </c>
      <c r="C272" s="23" t="s">
        <v>1877</v>
      </c>
      <c r="D272" s="29">
        <v>2010.0</v>
      </c>
      <c r="E272" s="29">
        <v>202930.5</v>
      </c>
      <c r="F272" s="23" t="s">
        <v>1925</v>
      </c>
      <c r="G272" s="23" t="s">
        <v>70</v>
      </c>
      <c r="H272" s="29">
        <v>119.0</v>
      </c>
      <c r="I272" s="29">
        <v>119.0</v>
      </c>
      <c r="J272" s="23" t="s">
        <v>35</v>
      </c>
      <c r="K272" s="23" t="s">
        <v>40</v>
      </c>
    </row>
    <row r="273">
      <c r="A273" s="23" t="s">
        <v>93</v>
      </c>
      <c r="B273" s="23" t="s">
        <v>1876</v>
      </c>
      <c r="C273" s="23" t="s">
        <v>1877</v>
      </c>
      <c r="D273" s="29">
        <v>2011.0</v>
      </c>
      <c r="E273" s="29">
        <v>1696.08</v>
      </c>
      <c r="F273" s="23" t="s">
        <v>1925</v>
      </c>
      <c r="G273" s="23" t="s">
        <v>70</v>
      </c>
      <c r="H273" s="29">
        <v>119.0</v>
      </c>
      <c r="I273" s="29">
        <v>119.0</v>
      </c>
      <c r="J273" s="23" t="s">
        <v>35</v>
      </c>
      <c r="K273" s="23" t="s">
        <v>40</v>
      </c>
    </row>
    <row r="274">
      <c r="A274" s="23" t="s">
        <v>93</v>
      </c>
      <c r="B274" s="23" t="s">
        <v>1876</v>
      </c>
      <c r="C274" s="23" t="s">
        <v>1877</v>
      </c>
      <c r="D274" s="29">
        <v>2012.0</v>
      </c>
      <c r="E274" s="29">
        <v>192587.0</v>
      </c>
      <c r="F274" s="23" t="s">
        <v>1925</v>
      </c>
      <c r="G274" s="23" t="s">
        <v>70</v>
      </c>
      <c r="H274" s="29">
        <v>119.0</v>
      </c>
      <c r="I274" s="29">
        <v>119.0</v>
      </c>
      <c r="J274" s="23" t="s">
        <v>35</v>
      </c>
      <c r="K274" s="23" t="s">
        <v>40</v>
      </c>
    </row>
    <row r="275">
      <c r="A275" s="23" t="s">
        <v>93</v>
      </c>
      <c r="B275" s="23" t="s">
        <v>1876</v>
      </c>
      <c r="C275" s="23" t="s">
        <v>1877</v>
      </c>
      <c r="D275" s="29">
        <v>2013.0</v>
      </c>
      <c r="E275" s="29">
        <v>0.0</v>
      </c>
      <c r="F275" s="23" t="s">
        <v>1925</v>
      </c>
      <c r="G275" s="23" t="s">
        <v>70</v>
      </c>
      <c r="H275" s="29">
        <v>119.0</v>
      </c>
      <c r="I275" s="29">
        <v>119.0</v>
      </c>
      <c r="J275" s="23" t="s">
        <v>35</v>
      </c>
      <c r="K275" s="23" t="s">
        <v>40</v>
      </c>
    </row>
    <row r="276">
      <c r="A276" s="23" t="s">
        <v>93</v>
      </c>
      <c r="B276" s="23" t="s">
        <v>1876</v>
      </c>
      <c r="C276" s="23" t="s">
        <v>1877</v>
      </c>
      <c r="D276" s="29">
        <v>2014.0</v>
      </c>
      <c r="E276" s="29">
        <v>0.0</v>
      </c>
      <c r="F276" s="23" t="s">
        <v>1925</v>
      </c>
      <c r="G276" s="23" t="s">
        <v>70</v>
      </c>
      <c r="H276" s="29">
        <v>119.0</v>
      </c>
      <c r="I276" s="29">
        <v>119.0</v>
      </c>
      <c r="J276" s="23" t="s">
        <v>35</v>
      </c>
      <c r="K276" s="23" t="s">
        <v>40</v>
      </c>
    </row>
    <row r="277">
      <c r="A277" s="23" t="s">
        <v>94</v>
      </c>
      <c r="B277" s="23" t="s">
        <v>1876</v>
      </c>
      <c r="C277" s="23" t="s">
        <v>1877</v>
      </c>
      <c r="D277" s="29">
        <v>2004.0</v>
      </c>
      <c r="E277" s="29">
        <v>2006346.0</v>
      </c>
      <c r="F277" s="23" t="s">
        <v>1904</v>
      </c>
      <c r="G277" s="23" t="s">
        <v>72</v>
      </c>
      <c r="H277" s="29">
        <v>128.0</v>
      </c>
      <c r="I277" s="29">
        <v>128.0</v>
      </c>
      <c r="J277" s="23" t="s">
        <v>35</v>
      </c>
      <c r="K277" s="23" t="s">
        <v>26</v>
      </c>
    </row>
    <row r="278">
      <c r="A278" s="23" t="s">
        <v>94</v>
      </c>
      <c r="B278" s="23" t="s">
        <v>1876</v>
      </c>
      <c r="C278" s="23" t="s">
        <v>1877</v>
      </c>
      <c r="D278" s="29">
        <v>2005.0</v>
      </c>
      <c r="E278" s="29">
        <v>4315991.0</v>
      </c>
      <c r="F278" s="23" t="s">
        <v>1904</v>
      </c>
      <c r="G278" s="23" t="s">
        <v>72</v>
      </c>
      <c r="H278" s="29">
        <v>128.0</v>
      </c>
      <c r="I278" s="29">
        <v>128.0</v>
      </c>
      <c r="J278" s="23" t="s">
        <v>35</v>
      </c>
      <c r="K278" s="23" t="s">
        <v>26</v>
      </c>
    </row>
    <row r="279">
      <c r="A279" s="23" t="s">
        <v>94</v>
      </c>
      <c r="B279" s="23" t="s">
        <v>1876</v>
      </c>
      <c r="C279" s="23" t="s">
        <v>1877</v>
      </c>
      <c r="D279" s="29">
        <v>2006.0</v>
      </c>
      <c r="E279" s="29">
        <v>2214421.0</v>
      </c>
      <c r="F279" s="23" t="s">
        <v>1904</v>
      </c>
      <c r="G279" s="23" t="s">
        <v>72</v>
      </c>
      <c r="H279" s="29">
        <v>128.0</v>
      </c>
      <c r="I279" s="29">
        <v>128.0</v>
      </c>
      <c r="J279" s="23" t="s">
        <v>35</v>
      </c>
      <c r="K279" s="23" t="s">
        <v>26</v>
      </c>
    </row>
    <row r="280">
      <c r="A280" s="23" t="s">
        <v>94</v>
      </c>
      <c r="B280" s="23" t="s">
        <v>1876</v>
      </c>
      <c r="C280" s="23" t="s">
        <v>1877</v>
      </c>
      <c r="D280" s="29">
        <v>2007.0</v>
      </c>
      <c r="E280" s="29">
        <v>54675.0</v>
      </c>
      <c r="F280" s="23" t="s">
        <v>1904</v>
      </c>
      <c r="G280" s="23" t="s">
        <v>72</v>
      </c>
      <c r="H280" s="29">
        <v>128.0</v>
      </c>
      <c r="I280" s="29">
        <v>128.0</v>
      </c>
      <c r="J280" s="23" t="s">
        <v>35</v>
      </c>
      <c r="K280" s="23" t="s">
        <v>26</v>
      </c>
    </row>
    <row r="281">
      <c r="A281" s="23" t="s">
        <v>94</v>
      </c>
      <c r="B281" s="23" t="s">
        <v>1876</v>
      </c>
      <c r="C281" s="23" t="s">
        <v>1877</v>
      </c>
      <c r="D281" s="29">
        <v>2008.0</v>
      </c>
      <c r="E281" s="29">
        <v>98958.0</v>
      </c>
      <c r="F281" s="23" t="s">
        <v>1904</v>
      </c>
      <c r="G281" s="23" t="s">
        <v>72</v>
      </c>
      <c r="H281" s="29">
        <v>128.0</v>
      </c>
      <c r="I281" s="29">
        <v>128.0</v>
      </c>
      <c r="J281" s="23" t="s">
        <v>35</v>
      </c>
      <c r="K281" s="23" t="s">
        <v>26</v>
      </c>
    </row>
    <row r="282">
      <c r="A282" s="23" t="s">
        <v>94</v>
      </c>
      <c r="B282" s="23" t="s">
        <v>1876</v>
      </c>
      <c r="C282" s="23" t="s">
        <v>1877</v>
      </c>
      <c r="D282" s="29">
        <v>2009.0</v>
      </c>
      <c r="E282" s="29">
        <v>1169221.0</v>
      </c>
      <c r="F282" s="23" t="s">
        <v>1904</v>
      </c>
      <c r="G282" s="23" t="s">
        <v>72</v>
      </c>
      <c r="H282" s="29">
        <v>128.0</v>
      </c>
      <c r="I282" s="29">
        <v>128.0</v>
      </c>
      <c r="J282" s="23" t="s">
        <v>35</v>
      </c>
      <c r="K282" s="23" t="s">
        <v>26</v>
      </c>
    </row>
    <row r="283">
      <c r="A283" s="23" t="s">
        <v>94</v>
      </c>
      <c r="B283" s="23" t="s">
        <v>1876</v>
      </c>
      <c r="C283" s="23" t="s">
        <v>1877</v>
      </c>
      <c r="D283" s="29">
        <v>2010.0</v>
      </c>
      <c r="E283" s="29">
        <v>617067.0</v>
      </c>
      <c r="F283" s="23" t="s">
        <v>1904</v>
      </c>
      <c r="G283" s="23" t="s">
        <v>72</v>
      </c>
      <c r="H283" s="29">
        <v>128.0</v>
      </c>
      <c r="I283" s="29">
        <v>128.0</v>
      </c>
      <c r="J283" s="23" t="s">
        <v>35</v>
      </c>
      <c r="K283" s="23" t="s">
        <v>26</v>
      </c>
    </row>
    <row r="284">
      <c r="A284" s="23" t="s">
        <v>94</v>
      </c>
      <c r="B284" s="23" t="s">
        <v>1876</v>
      </c>
      <c r="C284" s="23" t="s">
        <v>1877</v>
      </c>
      <c r="D284" s="29">
        <v>2011.0</v>
      </c>
      <c r="E284" s="29">
        <v>0.0</v>
      </c>
      <c r="F284" s="23" t="s">
        <v>1904</v>
      </c>
      <c r="G284" s="23" t="s">
        <v>72</v>
      </c>
      <c r="H284" s="29">
        <v>128.0</v>
      </c>
      <c r="I284" s="29">
        <v>128.0</v>
      </c>
      <c r="J284" s="23" t="s">
        <v>35</v>
      </c>
      <c r="K284" s="23" t="s">
        <v>26</v>
      </c>
    </row>
    <row r="285">
      <c r="A285" s="23" t="s">
        <v>94</v>
      </c>
      <c r="B285" s="23" t="s">
        <v>1876</v>
      </c>
      <c r="C285" s="23" t="s">
        <v>1877</v>
      </c>
      <c r="D285" s="29">
        <v>2012.0</v>
      </c>
      <c r="E285" s="29">
        <v>958286.0</v>
      </c>
      <c r="F285" s="23" t="s">
        <v>1904</v>
      </c>
      <c r="G285" s="23" t="s">
        <v>72</v>
      </c>
      <c r="H285" s="29">
        <v>128.0</v>
      </c>
      <c r="I285" s="29">
        <v>128.0</v>
      </c>
      <c r="J285" s="23" t="s">
        <v>35</v>
      </c>
      <c r="K285" s="23" t="s">
        <v>26</v>
      </c>
    </row>
    <row r="286">
      <c r="A286" s="23" t="s">
        <v>94</v>
      </c>
      <c r="B286" s="23" t="s">
        <v>1876</v>
      </c>
      <c r="C286" s="23" t="s">
        <v>1877</v>
      </c>
      <c r="D286" s="29">
        <v>2013.0</v>
      </c>
      <c r="E286" s="29">
        <v>451140.0</v>
      </c>
      <c r="F286" s="23" t="s">
        <v>1904</v>
      </c>
      <c r="G286" s="23" t="s">
        <v>72</v>
      </c>
      <c r="H286" s="29">
        <v>128.0</v>
      </c>
      <c r="I286" s="29">
        <v>128.0</v>
      </c>
      <c r="J286" s="23" t="s">
        <v>35</v>
      </c>
      <c r="K286" s="23" t="s">
        <v>26</v>
      </c>
    </row>
    <row r="287">
      <c r="A287" s="23" t="s">
        <v>94</v>
      </c>
      <c r="B287" s="23" t="s">
        <v>1876</v>
      </c>
      <c r="C287" s="23" t="s">
        <v>1877</v>
      </c>
      <c r="D287" s="29">
        <v>2014.0</v>
      </c>
      <c r="E287" s="29">
        <v>0.0</v>
      </c>
      <c r="F287" s="23" t="s">
        <v>1904</v>
      </c>
      <c r="G287" s="23" t="s">
        <v>72</v>
      </c>
      <c r="H287" s="29">
        <v>128.0</v>
      </c>
      <c r="I287" s="29">
        <v>128.0</v>
      </c>
      <c r="J287" s="23" t="s">
        <v>35</v>
      </c>
      <c r="K287" s="23" t="s">
        <v>26</v>
      </c>
    </row>
    <row r="288">
      <c r="A288" s="23" t="s">
        <v>95</v>
      </c>
      <c r="B288" s="23" t="s">
        <v>1876</v>
      </c>
      <c r="C288" s="23" t="s">
        <v>1877</v>
      </c>
      <c r="D288" s="29">
        <v>2004.0</v>
      </c>
      <c r="E288" s="29">
        <v>1199785.0</v>
      </c>
      <c r="F288" s="23" t="s">
        <v>1880</v>
      </c>
      <c r="G288" s="23" t="s">
        <v>74</v>
      </c>
      <c r="H288" s="29">
        <v>129.0</v>
      </c>
      <c r="I288" s="29">
        <v>129.0</v>
      </c>
      <c r="J288" s="23" t="s">
        <v>24</v>
      </c>
      <c r="K288" s="23" t="s">
        <v>26</v>
      </c>
    </row>
    <row r="289">
      <c r="A289" s="23" t="s">
        <v>95</v>
      </c>
      <c r="B289" s="23" t="s">
        <v>1876</v>
      </c>
      <c r="C289" s="23" t="s">
        <v>1877</v>
      </c>
      <c r="D289" s="29">
        <v>2005.0</v>
      </c>
      <c r="E289" s="29">
        <v>3377384.0</v>
      </c>
      <c r="F289" s="23" t="s">
        <v>1880</v>
      </c>
      <c r="G289" s="23" t="s">
        <v>74</v>
      </c>
      <c r="H289" s="29">
        <v>129.0</v>
      </c>
      <c r="I289" s="29">
        <v>129.0</v>
      </c>
      <c r="J289" s="23" t="s">
        <v>24</v>
      </c>
      <c r="K289" s="23" t="s">
        <v>26</v>
      </c>
    </row>
    <row r="290">
      <c r="A290" s="23" t="s">
        <v>95</v>
      </c>
      <c r="B290" s="23" t="s">
        <v>1876</v>
      </c>
      <c r="C290" s="23" t="s">
        <v>1877</v>
      </c>
      <c r="D290" s="29">
        <v>2006.0</v>
      </c>
      <c r="E290" s="29">
        <v>3542272.0</v>
      </c>
      <c r="F290" s="23" t="s">
        <v>1880</v>
      </c>
      <c r="G290" s="23" t="s">
        <v>74</v>
      </c>
      <c r="H290" s="29">
        <v>129.0</v>
      </c>
      <c r="I290" s="29">
        <v>129.0</v>
      </c>
      <c r="J290" s="23" t="s">
        <v>24</v>
      </c>
      <c r="K290" s="23" t="s">
        <v>26</v>
      </c>
    </row>
    <row r="291">
      <c r="A291" s="23" t="s">
        <v>95</v>
      </c>
      <c r="B291" s="23" t="s">
        <v>1876</v>
      </c>
      <c r="C291" s="23" t="s">
        <v>1877</v>
      </c>
      <c r="D291" s="29">
        <v>2007.0</v>
      </c>
      <c r="E291" s="29">
        <v>2711062.0</v>
      </c>
      <c r="F291" s="23" t="s">
        <v>1880</v>
      </c>
      <c r="G291" s="23" t="s">
        <v>74</v>
      </c>
      <c r="H291" s="29">
        <v>129.0</v>
      </c>
      <c r="I291" s="29">
        <v>129.0</v>
      </c>
      <c r="J291" s="23" t="s">
        <v>24</v>
      </c>
      <c r="K291" s="23" t="s">
        <v>26</v>
      </c>
    </row>
    <row r="292">
      <c r="A292" s="23" t="s">
        <v>95</v>
      </c>
      <c r="B292" s="23" t="s">
        <v>1876</v>
      </c>
      <c r="C292" s="23" t="s">
        <v>1877</v>
      </c>
      <c r="D292" s="29">
        <v>2008.0</v>
      </c>
      <c r="E292" s="29">
        <v>1115005.0</v>
      </c>
      <c r="F292" s="23" t="s">
        <v>1880</v>
      </c>
      <c r="G292" s="23" t="s">
        <v>74</v>
      </c>
      <c r="H292" s="29">
        <v>129.0</v>
      </c>
      <c r="I292" s="29">
        <v>129.0</v>
      </c>
      <c r="J292" s="23" t="s">
        <v>24</v>
      </c>
      <c r="K292" s="23" t="s">
        <v>26</v>
      </c>
    </row>
    <row r="293">
      <c r="A293" s="23" t="s">
        <v>95</v>
      </c>
      <c r="B293" s="23" t="s">
        <v>1876</v>
      </c>
      <c r="C293" s="23" t="s">
        <v>1877</v>
      </c>
      <c r="D293" s="29">
        <v>2009.0</v>
      </c>
      <c r="E293" s="29">
        <v>686740.2</v>
      </c>
      <c r="F293" s="23" t="s">
        <v>1880</v>
      </c>
      <c r="G293" s="23" t="s">
        <v>74</v>
      </c>
      <c r="H293" s="29">
        <v>129.0</v>
      </c>
      <c r="I293" s="29">
        <v>129.0</v>
      </c>
      <c r="J293" s="23" t="s">
        <v>24</v>
      </c>
      <c r="K293" s="23" t="s">
        <v>26</v>
      </c>
    </row>
    <row r="294">
      <c r="A294" s="23" t="s">
        <v>95</v>
      </c>
      <c r="B294" s="23" t="s">
        <v>1876</v>
      </c>
      <c r="C294" s="23" t="s">
        <v>1877</v>
      </c>
      <c r="D294" s="29">
        <v>2010.0</v>
      </c>
      <c r="E294" s="29">
        <v>659204.8</v>
      </c>
      <c r="F294" s="23" t="s">
        <v>1880</v>
      </c>
      <c r="G294" s="23" t="s">
        <v>74</v>
      </c>
      <c r="H294" s="29">
        <v>129.0</v>
      </c>
      <c r="I294" s="29">
        <v>129.0</v>
      </c>
      <c r="J294" s="23" t="s">
        <v>24</v>
      </c>
      <c r="K294" s="23" t="s">
        <v>26</v>
      </c>
    </row>
    <row r="295">
      <c r="A295" s="23" t="s">
        <v>95</v>
      </c>
      <c r="B295" s="23" t="s">
        <v>1876</v>
      </c>
      <c r="C295" s="23" t="s">
        <v>1877</v>
      </c>
      <c r="D295" s="29">
        <v>2011.0</v>
      </c>
      <c r="E295" s="29">
        <v>634017.7</v>
      </c>
      <c r="F295" s="23" t="s">
        <v>1880</v>
      </c>
      <c r="G295" s="23" t="s">
        <v>74</v>
      </c>
      <c r="H295" s="29">
        <v>129.0</v>
      </c>
      <c r="I295" s="29">
        <v>129.0</v>
      </c>
      <c r="J295" s="23" t="s">
        <v>24</v>
      </c>
      <c r="K295" s="23" t="s">
        <v>26</v>
      </c>
    </row>
    <row r="296">
      <c r="A296" s="23" t="s">
        <v>95</v>
      </c>
      <c r="B296" s="23" t="s">
        <v>1876</v>
      </c>
      <c r="C296" s="23" t="s">
        <v>1877</v>
      </c>
      <c r="D296" s="29">
        <v>2012.0</v>
      </c>
      <c r="E296" s="29">
        <v>341774.4</v>
      </c>
      <c r="F296" s="23" t="s">
        <v>1880</v>
      </c>
      <c r="G296" s="23" t="s">
        <v>74</v>
      </c>
      <c r="H296" s="29">
        <v>129.0</v>
      </c>
      <c r="I296" s="29">
        <v>129.0</v>
      </c>
      <c r="J296" s="23" t="s">
        <v>24</v>
      </c>
      <c r="K296" s="23" t="s">
        <v>26</v>
      </c>
    </row>
    <row r="297">
      <c r="A297" s="23" t="s">
        <v>95</v>
      </c>
      <c r="B297" s="23" t="s">
        <v>1876</v>
      </c>
      <c r="C297" s="23" t="s">
        <v>1877</v>
      </c>
      <c r="D297" s="29">
        <v>2013.0</v>
      </c>
      <c r="E297" s="29">
        <v>189606.3</v>
      </c>
      <c r="F297" s="23" t="s">
        <v>1880</v>
      </c>
      <c r="G297" s="23" t="s">
        <v>74</v>
      </c>
      <c r="H297" s="29">
        <v>129.0</v>
      </c>
      <c r="I297" s="29">
        <v>129.0</v>
      </c>
      <c r="J297" s="23" t="s">
        <v>24</v>
      </c>
      <c r="K297" s="23" t="s">
        <v>26</v>
      </c>
    </row>
    <row r="298">
      <c r="A298" s="23" t="s">
        <v>95</v>
      </c>
      <c r="B298" s="23" t="s">
        <v>1876</v>
      </c>
      <c r="C298" s="23" t="s">
        <v>1877</v>
      </c>
      <c r="D298" s="29">
        <v>2014.0</v>
      </c>
      <c r="E298" s="29">
        <v>25610.52</v>
      </c>
      <c r="F298" s="23" t="s">
        <v>1880</v>
      </c>
      <c r="G298" s="23" t="s">
        <v>74</v>
      </c>
      <c r="H298" s="29">
        <v>129.0</v>
      </c>
      <c r="I298" s="29">
        <v>129.0</v>
      </c>
      <c r="J298" s="23" t="s">
        <v>24</v>
      </c>
      <c r="K298" s="23" t="s">
        <v>26</v>
      </c>
    </row>
    <row r="299">
      <c r="A299" s="23" t="s">
        <v>96</v>
      </c>
      <c r="B299" s="23" t="s">
        <v>1876</v>
      </c>
      <c r="C299" s="23" t="s">
        <v>1877</v>
      </c>
      <c r="D299" s="29">
        <v>2004.0</v>
      </c>
      <c r="E299" s="29">
        <v>1213438.0</v>
      </c>
      <c r="F299" s="23" t="s">
        <v>1904</v>
      </c>
      <c r="G299" s="23" t="s">
        <v>75</v>
      </c>
      <c r="H299" s="29">
        <v>132.0</v>
      </c>
      <c r="I299" s="29">
        <v>132.0</v>
      </c>
      <c r="J299" s="23" t="s">
        <v>35</v>
      </c>
      <c r="K299" s="23" t="s">
        <v>26</v>
      </c>
    </row>
    <row r="300">
      <c r="A300" s="23" t="s">
        <v>96</v>
      </c>
      <c r="B300" s="23" t="s">
        <v>1876</v>
      </c>
      <c r="C300" s="23" t="s">
        <v>1877</v>
      </c>
      <c r="D300" s="29">
        <v>2005.0</v>
      </c>
      <c r="E300" s="29">
        <v>1167281.0</v>
      </c>
      <c r="F300" s="23" t="s">
        <v>1904</v>
      </c>
      <c r="G300" s="23" t="s">
        <v>75</v>
      </c>
      <c r="H300" s="29">
        <v>132.0</v>
      </c>
      <c r="I300" s="29">
        <v>132.0</v>
      </c>
      <c r="J300" s="23" t="s">
        <v>35</v>
      </c>
      <c r="K300" s="23" t="s">
        <v>26</v>
      </c>
    </row>
    <row r="301">
      <c r="A301" s="23" t="s">
        <v>96</v>
      </c>
      <c r="B301" s="23" t="s">
        <v>1876</v>
      </c>
      <c r="C301" s="23" t="s">
        <v>1877</v>
      </c>
      <c r="D301" s="29">
        <v>2006.0</v>
      </c>
      <c r="E301" s="29">
        <v>1253314.0</v>
      </c>
      <c r="F301" s="23" t="s">
        <v>1904</v>
      </c>
      <c r="G301" s="23" t="s">
        <v>75</v>
      </c>
      <c r="H301" s="29">
        <v>132.0</v>
      </c>
      <c r="I301" s="29">
        <v>132.0</v>
      </c>
      <c r="J301" s="23" t="s">
        <v>35</v>
      </c>
      <c r="K301" s="23" t="s">
        <v>26</v>
      </c>
    </row>
    <row r="302">
      <c r="A302" s="23" t="s">
        <v>96</v>
      </c>
      <c r="B302" s="23" t="s">
        <v>1876</v>
      </c>
      <c r="C302" s="23" t="s">
        <v>1877</v>
      </c>
      <c r="D302" s="29">
        <v>2007.0</v>
      </c>
      <c r="E302" s="29">
        <v>1062472.0</v>
      </c>
      <c r="F302" s="23" t="s">
        <v>1904</v>
      </c>
      <c r="G302" s="23" t="s">
        <v>75</v>
      </c>
      <c r="H302" s="29">
        <v>132.0</v>
      </c>
      <c r="I302" s="29">
        <v>132.0</v>
      </c>
      <c r="J302" s="23" t="s">
        <v>35</v>
      </c>
      <c r="K302" s="23" t="s">
        <v>26</v>
      </c>
    </row>
    <row r="303">
      <c r="A303" s="23" t="s">
        <v>96</v>
      </c>
      <c r="B303" s="23" t="s">
        <v>1876</v>
      </c>
      <c r="C303" s="23" t="s">
        <v>1877</v>
      </c>
      <c r="D303" s="29">
        <v>2008.0</v>
      </c>
      <c r="E303" s="29">
        <v>1079988.0</v>
      </c>
      <c r="F303" s="23" t="s">
        <v>1904</v>
      </c>
      <c r="G303" s="23" t="s">
        <v>75</v>
      </c>
      <c r="H303" s="29">
        <v>132.0</v>
      </c>
      <c r="I303" s="29">
        <v>132.0</v>
      </c>
      <c r="J303" s="23" t="s">
        <v>35</v>
      </c>
      <c r="K303" s="23" t="s">
        <v>26</v>
      </c>
    </row>
    <row r="304">
      <c r="A304" s="23" t="s">
        <v>96</v>
      </c>
      <c r="B304" s="23" t="s">
        <v>1876</v>
      </c>
      <c r="C304" s="23" t="s">
        <v>1877</v>
      </c>
      <c r="D304" s="29">
        <v>2009.0</v>
      </c>
      <c r="E304" s="29">
        <v>924524.0</v>
      </c>
      <c r="F304" s="23" t="s">
        <v>1904</v>
      </c>
      <c r="G304" s="23" t="s">
        <v>75</v>
      </c>
      <c r="H304" s="29">
        <v>132.0</v>
      </c>
      <c r="I304" s="29">
        <v>132.0</v>
      </c>
      <c r="J304" s="23" t="s">
        <v>35</v>
      </c>
      <c r="K304" s="23" t="s">
        <v>26</v>
      </c>
    </row>
    <row r="305">
      <c r="A305" s="23" t="s">
        <v>96</v>
      </c>
      <c r="B305" s="23" t="s">
        <v>1876</v>
      </c>
      <c r="C305" s="23" t="s">
        <v>1877</v>
      </c>
      <c r="D305" s="29">
        <v>2010.0</v>
      </c>
      <c r="E305" s="29">
        <v>866528.6</v>
      </c>
      <c r="F305" s="23" t="s">
        <v>1904</v>
      </c>
      <c r="G305" s="23" t="s">
        <v>75</v>
      </c>
      <c r="H305" s="29">
        <v>132.0</v>
      </c>
      <c r="I305" s="29">
        <v>132.0</v>
      </c>
      <c r="J305" s="23" t="s">
        <v>35</v>
      </c>
      <c r="K305" s="23" t="s">
        <v>26</v>
      </c>
    </row>
    <row r="306">
      <c r="A306" s="23" t="s">
        <v>96</v>
      </c>
      <c r="B306" s="23" t="s">
        <v>1876</v>
      </c>
      <c r="C306" s="23" t="s">
        <v>1877</v>
      </c>
      <c r="D306" s="29">
        <v>2011.0</v>
      </c>
      <c r="E306" s="29">
        <v>696078.8</v>
      </c>
      <c r="F306" s="23" t="s">
        <v>1904</v>
      </c>
      <c r="G306" s="23" t="s">
        <v>75</v>
      </c>
      <c r="H306" s="29">
        <v>132.0</v>
      </c>
      <c r="I306" s="29">
        <v>132.0</v>
      </c>
      <c r="J306" s="23" t="s">
        <v>35</v>
      </c>
      <c r="K306" s="23" t="s">
        <v>26</v>
      </c>
    </row>
    <row r="307">
      <c r="A307" s="23" t="s">
        <v>96</v>
      </c>
      <c r="B307" s="23" t="s">
        <v>1876</v>
      </c>
      <c r="C307" s="23" t="s">
        <v>1877</v>
      </c>
      <c r="D307" s="29">
        <v>2012.0</v>
      </c>
      <c r="E307" s="29">
        <v>313042.6</v>
      </c>
      <c r="F307" s="23" t="s">
        <v>1904</v>
      </c>
      <c r="G307" s="23" t="s">
        <v>75</v>
      </c>
      <c r="H307" s="29">
        <v>132.0</v>
      </c>
      <c r="I307" s="29">
        <v>132.0</v>
      </c>
      <c r="J307" s="23" t="s">
        <v>35</v>
      </c>
      <c r="K307" s="23" t="s">
        <v>26</v>
      </c>
    </row>
    <row r="308">
      <c r="A308" s="23" t="s">
        <v>96</v>
      </c>
      <c r="B308" s="23" t="s">
        <v>1876</v>
      </c>
      <c r="C308" s="23" t="s">
        <v>1877</v>
      </c>
      <c r="D308" s="29">
        <v>2013.0</v>
      </c>
      <c r="E308" s="29">
        <v>0.0</v>
      </c>
      <c r="F308" s="23" t="s">
        <v>1904</v>
      </c>
      <c r="G308" s="23" t="s">
        <v>75</v>
      </c>
      <c r="H308" s="29">
        <v>132.0</v>
      </c>
      <c r="I308" s="29">
        <v>132.0</v>
      </c>
      <c r="J308" s="23" t="s">
        <v>35</v>
      </c>
      <c r="K308" s="23" t="s">
        <v>26</v>
      </c>
    </row>
    <row r="309">
      <c r="A309" s="23" t="s">
        <v>96</v>
      </c>
      <c r="B309" s="23" t="s">
        <v>1876</v>
      </c>
      <c r="C309" s="23" t="s">
        <v>1877</v>
      </c>
      <c r="D309" s="29">
        <v>2014.0</v>
      </c>
      <c r="E309" s="29">
        <v>19316.0</v>
      </c>
      <c r="F309" s="23" t="s">
        <v>1904</v>
      </c>
      <c r="G309" s="23" t="s">
        <v>75</v>
      </c>
      <c r="H309" s="29">
        <v>132.0</v>
      </c>
      <c r="I309" s="29">
        <v>132.0</v>
      </c>
      <c r="J309" s="23" t="s">
        <v>35</v>
      </c>
      <c r="K309" s="23" t="s">
        <v>26</v>
      </c>
    </row>
    <row r="310">
      <c r="A310" s="23" t="s">
        <v>97</v>
      </c>
      <c r="B310" s="23" t="s">
        <v>1876</v>
      </c>
      <c r="C310" s="23" t="s">
        <v>1877</v>
      </c>
      <c r="D310" s="29">
        <v>2004.0</v>
      </c>
      <c r="E310" s="29">
        <v>1753889.0</v>
      </c>
      <c r="F310" s="23" t="s">
        <v>1925</v>
      </c>
      <c r="G310" s="23" t="s">
        <v>77</v>
      </c>
      <c r="H310" s="29">
        <v>131.0</v>
      </c>
      <c r="I310" s="29">
        <v>131.0</v>
      </c>
      <c r="J310" s="23" t="s">
        <v>35</v>
      </c>
      <c r="K310" s="23" t="s">
        <v>26</v>
      </c>
    </row>
    <row r="311">
      <c r="A311" s="23" t="s">
        <v>97</v>
      </c>
      <c r="B311" s="23" t="s">
        <v>1876</v>
      </c>
      <c r="C311" s="23" t="s">
        <v>1877</v>
      </c>
      <c r="D311" s="29">
        <v>2005.0</v>
      </c>
      <c r="E311" s="29">
        <v>441636.0</v>
      </c>
      <c r="F311" s="23" t="s">
        <v>1925</v>
      </c>
      <c r="G311" s="23" t="s">
        <v>77</v>
      </c>
      <c r="H311" s="29">
        <v>131.0</v>
      </c>
      <c r="I311" s="29">
        <v>131.0</v>
      </c>
      <c r="J311" s="23" t="s">
        <v>35</v>
      </c>
      <c r="K311" s="23" t="s">
        <v>26</v>
      </c>
    </row>
    <row r="312">
      <c r="A312" s="23" t="s">
        <v>97</v>
      </c>
      <c r="B312" s="23" t="s">
        <v>1876</v>
      </c>
      <c r="C312" s="23" t="s">
        <v>1877</v>
      </c>
      <c r="D312" s="29">
        <v>2006.0</v>
      </c>
      <c r="E312" s="29">
        <v>637131.0</v>
      </c>
      <c r="F312" s="23" t="s">
        <v>1925</v>
      </c>
      <c r="G312" s="23" t="s">
        <v>77</v>
      </c>
      <c r="H312" s="29">
        <v>131.0</v>
      </c>
      <c r="I312" s="29">
        <v>131.0</v>
      </c>
      <c r="J312" s="23" t="s">
        <v>35</v>
      </c>
      <c r="K312" s="23" t="s">
        <v>26</v>
      </c>
    </row>
    <row r="313">
      <c r="A313" s="23" t="s">
        <v>97</v>
      </c>
      <c r="B313" s="23" t="s">
        <v>1876</v>
      </c>
      <c r="C313" s="23" t="s">
        <v>1877</v>
      </c>
      <c r="D313" s="29">
        <v>2007.0</v>
      </c>
      <c r="E313" s="29">
        <v>8123239.0</v>
      </c>
      <c r="F313" s="23" t="s">
        <v>1925</v>
      </c>
      <c r="G313" s="23" t="s">
        <v>77</v>
      </c>
      <c r="H313" s="29">
        <v>131.0</v>
      </c>
      <c r="I313" s="29">
        <v>131.0</v>
      </c>
      <c r="J313" s="23" t="s">
        <v>35</v>
      </c>
      <c r="K313" s="23" t="s">
        <v>26</v>
      </c>
    </row>
    <row r="314">
      <c r="A314" s="23" t="s">
        <v>97</v>
      </c>
      <c r="B314" s="23" t="s">
        <v>1876</v>
      </c>
      <c r="C314" s="23" t="s">
        <v>1877</v>
      </c>
      <c r="D314" s="29">
        <v>2008.0</v>
      </c>
      <c r="E314" s="29">
        <v>1500532.0</v>
      </c>
      <c r="F314" s="23" t="s">
        <v>1925</v>
      </c>
      <c r="G314" s="23" t="s">
        <v>77</v>
      </c>
      <c r="H314" s="29">
        <v>131.0</v>
      </c>
      <c r="I314" s="29">
        <v>131.0</v>
      </c>
      <c r="J314" s="23" t="s">
        <v>35</v>
      </c>
      <c r="K314" s="23" t="s">
        <v>26</v>
      </c>
    </row>
    <row r="315">
      <c r="A315" s="23" t="s">
        <v>97</v>
      </c>
      <c r="B315" s="23" t="s">
        <v>1876</v>
      </c>
      <c r="C315" s="23" t="s">
        <v>1877</v>
      </c>
      <c r="D315" s="29">
        <v>2009.0</v>
      </c>
      <c r="E315" s="29">
        <v>4462707.0</v>
      </c>
      <c r="F315" s="23" t="s">
        <v>1925</v>
      </c>
      <c r="G315" s="23" t="s">
        <v>77</v>
      </c>
      <c r="H315" s="29">
        <v>131.0</v>
      </c>
      <c r="I315" s="29">
        <v>131.0</v>
      </c>
      <c r="J315" s="23" t="s">
        <v>35</v>
      </c>
      <c r="K315" s="23" t="s">
        <v>26</v>
      </c>
    </row>
    <row r="316">
      <c r="A316" s="23" t="s">
        <v>97</v>
      </c>
      <c r="B316" s="23" t="s">
        <v>1876</v>
      </c>
      <c r="C316" s="23" t="s">
        <v>1877</v>
      </c>
      <c r="D316" s="29">
        <v>2010.0</v>
      </c>
      <c r="E316" s="29">
        <v>7431354.0</v>
      </c>
      <c r="F316" s="23" t="s">
        <v>1925</v>
      </c>
      <c r="G316" s="23" t="s">
        <v>77</v>
      </c>
      <c r="H316" s="29">
        <v>131.0</v>
      </c>
      <c r="I316" s="29">
        <v>131.0</v>
      </c>
      <c r="J316" s="23" t="s">
        <v>35</v>
      </c>
      <c r="K316" s="23" t="s">
        <v>26</v>
      </c>
    </row>
    <row r="317">
      <c r="A317" s="23" t="s">
        <v>97</v>
      </c>
      <c r="B317" s="23" t="s">
        <v>1876</v>
      </c>
      <c r="C317" s="23" t="s">
        <v>1877</v>
      </c>
      <c r="D317" s="29">
        <v>2011.0</v>
      </c>
      <c r="E317" s="29">
        <v>1009950.0</v>
      </c>
      <c r="F317" s="23" t="s">
        <v>1925</v>
      </c>
      <c r="G317" s="23" t="s">
        <v>77</v>
      </c>
      <c r="H317" s="29">
        <v>131.0</v>
      </c>
      <c r="I317" s="29">
        <v>131.0</v>
      </c>
      <c r="J317" s="23" t="s">
        <v>35</v>
      </c>
      <c r="K317" s="23" t="s">
        <v>26</v>
      </c>
    </row>
    <row r="318">
      <c r="A318" s="23" t="s">
        <v>97</v>
      </c>
      <c r="B318" s="23" t="s">
        <v>1876</v>
      </c>
      <c r="C318" s="23" t="s">
        <v>1877</v>
      </c>
      <c r="D318" s="29">
        <v>2012.0</v>
      </c>
      <c r="E318" s="29">
        <v>2188360.0</v>
      </c>
      <c r="F318" s="23" t="s">
        <v>1925</v>
      </c>
      <c r="G318" s="23" t="s">
        <v>77</v>
      </c>
      <c r="H318" s="29">
        <v>131.0</v>
      </c>
      <c r="I318" s="29">
        <v>131.0</v>
      </c>
      <c r="J318" s="23" t="s">
        <v>35</v>
      </c>
      <c r="K318" s="23" t="s">
        <v>26</v>
      </c>
    </row>
    <row r="319">
      <c r="A319" s="23" t="s">
        <v>97</v>
      </c>
      <c r="B319" s="23" t="s">
        <v>1876</v>
      </c>
      <c r="C319" s="23" t="s">
        <v>1877</v>
      </c>
      <c r="D319" s="29">
        <v>2013.0</v>
      </c>
      <c r="E319" s="29">
        <v>193357.8</v>
      </c>
      <c r="F319" s="23" t="s">
        <v>1925</v>
      </c>
      <c r="G319" s="23" t="s">
        <v>77</v>
      </c>
      <c r="H319" s="29">
        <v>131.0</v>
      </c>
      <c r="I319" s="29">
        <v>131.0</v>
      </c>
      <c r="J319" s="23" t="s">
        <v>35</v>
      </c>
      <c r="K319" s="23" t="s">
        <v>26</v>
      </c>
    </row>
    <row r="320">
      <c r="A320" s="23" t="s">
        <v>97</v>
      </c>
      <c r="B320" s="23" t="s">
        <v>1876</v>
      </c>
      <c r="C320" s="23" t="s">
        <v>1877</v>
      </c>
      <c r="D320" s="29">
        <v>2014.0</v>
      </c>
      <c r="E320" s="29">
        <v>2.1748623E7</v>
      </c>
      <c r="F320" s="23" t="s">
        <v>1925</v>
      </c>
      <c r="G320" s="23" t="s">
        <v>77</v>
      </c>
      <c r="H320" s="29">
        <v>131.0</v>
      </c>
      <c r="I320" s="29">
        <v>131.0</v>
      </c>
      <c r="J320" s="23" t="s">
        <v>35</v>
      </c>
      <c r="K320" s="23" t="s">
        <v>26</v>
      </c>
    </row>
    <row r="321">
      <c r="A321" s="23" t="s">
        <v>98</v>
      </c>
      <c r="B321" s="23" t="s">
        <v>1876</v>
      </c>
      <c r="C321" s="23" t="s">
        <v>1877</v>
      </c>
      <c r="D321" s="29">
        <v>2004.0</v>
      </c>
      <c r="E321" s="29">
        <v>859685.0</v>
      </c>
      <c r="F321" s="23" t="s">
        <v>1973</v>
      </c>
      <c r="G321" s="23" t="s">
        <v>78</v>
      </c>
      <c r="H321" s="29">
        <v>134.0</v>
      </c>
      <c r="I321" s="29">
        <v>134.0</v>
      </c>
      <c r="J321" s="23" t="s">
        <v>24</v>
      </c>
      <c r="K321" s="23" t="s">
        <v>26</v>
      </c>
    </row>
    <row r="322">
      <c r="A322" s="23" t="s">
        <v>98</v>
      </c>
      <c r="B322" s="23" t="s">
        <v>1876</v>
      </c>
      <c r="C322" s="23" t="s">
        <v>1877</v>
      </c>
      <c r="D322" s="29">
        <v>2005.0</v>
      </c>
      <c r="E322" s="29">
        <v>810311.0</v>
      </c>
      <c r="F322" s="23" t="s">
        <v>1973</v>
      </c>
      <c r="G322" s="23" t="s">
        <v>78</v>
      </c>
      <c r="H322" s="29">
        <v>134.0</v>
      </c>
      <c r="I322" s="29">
        <v>134.0</v>
      </c>
      <c r="J322" s="23" t="s">
        <v>24</v>
      </c>
      <c r="K322" s="23" t="s">
        <v>26</v>
      </c>
    </row>
    <row r="323">
      <c r="A323" s="23" t="s">
        <v>98</v>
      </c>
      <c r="B323" s="23" t="s">
        <v>1876</v>
      </c>
      <c r="C323" s="23" t="s">
        <v>1877</v>
      </c>
      <c r="D323" s="29">
        <v>2006.0</v>
      </c>
      <c r="E323" s="29">
        <v>1.5607112E7</v>
      </c>
      <c r="F323" s="23" t="s">
        <v>1973</v>
      </c>
      <c r="G323" s="23" t="s">
        <v>78</v>
      </c>
      <c r="H323" s="29">
        <v>134.0</v>
      </c>
      <c r="I323" s="29">
        <v>134.0</v>
      </c>
      <c r="J323" s="23" t="s">
        <v>24</v>
      </c>
      <c r="K323" s="23" t="s">
        <v>26</v>
      </c>
    </row>
    <row r="324">
      <c r="A324" s="23" t="s">
        <v>98</v>
      </c>
      <c r="B324" s="23" t="s">
        <v>1876</v>
      </c>
      <c r="C324" s="23" t="s">
        <v>1877</v>
      </c>
      <c r="D324" s="29">
        <v>2007.0</v>
      </c>
      <c r="E324" s="29">
        <v>1.3316782E7</v>
      </c>
      <c r="F324" s="23" t="s">
        <v>1973</v>
      </c>
      <c r="G324" s="23" t="s">
        <v>78</v>
      </c>
      <c r="H324" s="29">
        <v>134.0</v>
      </c>
      <c r="I324" s="29">
        <v>134.0</v>
      </c>
      <c r="J324" s="23" t="s">
        <v>24</v>
      </c>
      <c r="K324" s="23" t="s">
        <v>26</v>
      </c>
    </row>
    <row r="325">
      <c r="A325" s="23" t="s">
        <v>98</v>
      </c>
      <c r="B325" s="23" t="s">
        <v>1876</v>
      </c>
      <c r="C325" s="23" t="s">
        <v>1877</v>
      </c>
      <c r="D325" s="29">
        <v>2008.0</v>
      </c>
      <c r="E325" s="29">
        <v>4482490.0</v>
      </c>
      <c r="F325" s="23" t="s">
        <v>1973</v>
      </c>
      <c r="G325" s="23" t="s">
        <v>78</v>
      </c>
      <c r="H325" s="29">
        <v>134.0</v>
      </c>
      <c r="I325" s="29">
        <v>134.0</v>
      </c>
      <c r="J325" s="23" t="s">
        <v>24</v>
      </c>
      <c r="K325" s="23" t="s">
        <v>26</v>
      </c>
    </row>
    <row r="326">
      <c r="A326" s="23" t="s">
        <v>98</v>
      </c>
      <c r="B326" s="23" t="s">
        <v>1876</v>
      </c>
      <c r="C326" s="23" t="s">
        <v>1877</v>
      </c>
      <c r="D326" s="29">
        <v>2009.0</v>
      </c>
      <c r="E326" s="29">
        <v>1471906.0</v>
      </c>
      <c r="F326" s="23" t="s">
        <v>1973</v>
      </c>
      <c r="G326" s="23" t="s">
        <v>78</v>
      </c>
      <c r="H326" s="29">
        <v>134.0</v>
      </c>
      <c r="I326" s="29">
        <v>134.0</v>
      </c>
      <c r="J326" s="23" t="s">
        <v>24</v>
      </c>
      <c r="K326" s="23" t="s">
        <v>26</v>
      </c>
    </row>
    <row r="327">
      <c r="A327" s="23" t="s">
        <v>98</v>
      </c>
      <c r="B327" s="23" t="s">
        <v>1876</v>
      </c>
      <c r="C327" s="23" t="s">
        <v>1877</v>
      </c>
      <c r="D327" s="29">
        <v>2010.0</v>
      </c>
      <c r="E327" s="29">
        <v>583322.4</v>
      </c>
      <c r="F327" s="23" t="s">
        <v>1973</v>
      </c>
      <c r="G327" s="23" t="s">
        <v>78</v>
      </c>
      <c r="H327" s="29">
        <v>134.0</v>
      </c>
      <c r="I327" s="29">
        <v>134.0</v>
      </c>
      <c r="J327" s="23" t="s">
        <v>24</v>
      </c>
      <c r="K327" s="23" t="s">
        <v>26</v>
      </c>
    </row>
    <row r="328">
      <c r="A328" s="23" t="s">
        <v>98</v>
      </c>
      <c r="B328" s="23" t="s">
        <v>1876</v>
      </c>
      <c r="C328" s="23" t="s">
        <v>1877</v>
      </c>
      <c r="D328" s="29">
        <v>2011.0</v>
      </c>
      <c r="E328" s="29">
        <v>1103929.0</v>
      </c>
      <c r="F328" s="23" t="s">
        <v>1973</v>
      </c>
      <c r="G328" s="23" t="s">
        <v>78</v>
      </c>
      <c r="H328" s="29">
        <v>134.0</v>
      </c>
      <c r="I328" s="29">
        <v>134.0</v>
      </c>
      <c r="J328" s="23" t="s">
        <v>24</v>
      </c>
      <c r="K328" s="23" t="s">
        <v>26</v>
      </c>
    </row>
    <row r="329">
      <c r="A329" s="23" t="s">
        <v>98</v>
      </c>
      <c r="B329" s="23" t="s">
        <v>1876</v>
      </c>
      <c r="C329" s="23" t="s">
        <v>1877</v>
      </c>
      <c r="D329" s="29">
        <v>2012.0</v>
      </c>
      <c r="E329" s="29">
        <v>1797769.0</v>
      </c>
      <c r="F329" s="23" t="s">
        <v>1973</v>
      </c>
      <c r="G329" s="23" t="s">
        <v>78</v>
      </c>
      <c r="H329" s="29">
        <v>134.0</v>
      </c>
      <c r="I329" s="29">
        <v>134.0</v>
      </c>
      <c r="J329" s="23" t="s">
        <v>24</v>
      </c>
      <c r="K329" s="23" t="s">
        <v>26</v>
      </c>
    </row>
    <row r="330">
      <c r="A330" s="23" t="s">
        <v>98</v>
      </c>
      <c r="B330" s="23" t="s">
        <v>1876</v>
      </c>
      <c r="C330" s="23" t="s">
        <v>1877</v>
      </c>
      <c r="D330" s="29">
        <v>2013.0</v>
      </c>
      <c r="E330" s="29">
        <v>0.0</v>
      </c>
      <c r="F330" s="23" t="s">
        <v>1973</v>
      </c>
      <c r="G330" s="23" t="s">
        <v>78</v>
      </c>
      <c r="H330" s="29">
        <v>134.0</v>
      </c>
      <c r="I330" s="29">
        <v>134.0</v>
      </c>
      <c r="J330" s="23" t="s">
        <v>24</v>
      </c>
      <c r="K330" s="23" t="s">
        <v>26</v>
      </c>
    </row>
    <row r="331">
      <c r="A331" s="23" t="s">
        <v>98</v>
      </c>
      <c r="B331" s="23" t="s">
        <v>1876</v>
      </c>
      <c r="C331" s="23" t="s">
        <v>1877</v>
      </c>
      <c r="D331" s="29">
        <v>2014.0</v>
      </c>
      <c r="E331" s="29">
        <v>-14840.0</v>
      </c>
      <c r="F331" s="23" t="s">
        <v>1973</v>
      </c>
      <c r="G331" s="23" t="s">
        <v>78</v>
      </c>
      <c r="H331" s="29">
        <v>134.0</v>
      </c>
      <c r="I331" s="29">
        <v>134.0</v>
      </c>
      <c r="J331" s="23" t="s">
        <v>24</v>
      </c>
      <c r="K331" s="23" t="s">
        <v>26</v>
      </c>
    </row>
    <row r="332">
      <c r="A332" s="23" t="s">
        <v>99</v>
      </c>
      <c r="B332" s="23" t="s">
        <v>1876</v>
      </c>
      <c r="C332" s="23" t="s">
        <v>1877</v>
      </c>
      <c r="D332" s="29">
        <v>2004.0</v>
      </c>
      <c r="E332" s="29">
        <v>35277.0</v>
      </c>
      <c r="F332" s="23" t="s">
        <v>1880</v>
      </c>
      <c r="G332" s="23" t="s">
        <v>79</v>
      </c>
      <c r="H332" s="29">
        <v>139.0</v>
      </c>
      <c r="I332" s="29">
        <v>139.0</v>
      </c>
      <c r="J332" s="23" t="s">
        <v>35</v>
      </c>
      <c r="K332" s="23" t="s">
        <v>26</v>
      </c>
    </row>
    <row r="333">
      <c r="A333" s="23" t="s">
        <v>99</v>
      </c>
      <c r="B333" s="23" t="s">
        <v>1876</v>
      </c>
      <c r="C333" s="23" t="s">
        <v>1877</v>
      </c>
      <c r="D333" s="29">
        <v>2005.0</v>
      </c>
      <c r="E333" s="29">
        <v>2077065.0</v>
      </c>
      <c r="F333" s="23" t="s">
        <v>1880</v>
      </c>
      <c r="G333" s="23" t="s">
        <v>79</v>
      </c>
      <c r="H333" s="29">
        <v>139.0</v>
      </c>
      <c r="I333" s="29">
        <v>139.0</v>
      </c>
      <c r="J333" s="23" t="s">
        <v>35</v>
      </c>
      <c r="K333" s="23" t="s">
        <v>26</v>
      </c>
    </row>
    <row r="334">
      <c r="A334" s="23" t="s">
        <v>99</v>
      </c>
      <c r="B334" s="23" t="s">
        <v>1876</v>
      </c>
      <c r="C334" s="23" t="s">
        <v>1877</v>
      </c>
      <c r="D334" s="29">
        <v>2006.0</v>
      </c>
      <c r="E334" s="29">
        <v>0.0</v>
      </c>
      <c r="F334" s="23" t="s">
        <v>1880</v>
      </c>
      <c r="G334" s="23" t="s">
        <v>79</v>
      </c>
      <c r="H334" s="29">
        <v>139.0</v>
      </c>
      <c r="I334" s="29">
        <v>139.0</v>
      </c>
      <c r="J334" s="23" t="s">
        <v>35</v>
      </c>
      <c r="K334" s="23" t="s">
        <v>26</v>
      </c>
    </row>
    <row r="335">
      <c r="A335" s="23" t="s">
        <v>99</v>
      </c>
      <c r="B335" s="23" t="s">
        <v>1876</v>
      </c>
      <c r="C335" s="23" t="s">
        <v>1877</v>
      </c>
      <c r="D335" s="29">
        <v>2007.0</v>
      </c>
      <c r="E335" s="29">
        <v>87945.0</v>
      </c>
      <c r="F335" s="23" t="s">
        <v>1880</v>
      </c>
      <c r="G335" s="23" t="s">
        <v>79</v>
      </c>
      <c r="H335" s="29">
        <v>139.0</v>
      </c>
      <c r="I335" s="29">
        <v>139.0</v>
      </c>
      <c r="J335" s="23" t="s">
        <v>35</v>
      </c>
      <c r="K335" s="23" t="s">
        <v>26</v>
      </c>
    </row>
    <row r="336">
      <c r="A336" s="23" t="s">
        <v>99</v>
      </c>
      <c r="B336" s="23" t="s">
        <v>1876</v>
      </c>
      <c r="C336" s="23" t="s">
        <v>1877</v>
      </c>
      <c r="D336" s="29">
        <v>2008.0</v>
      </c>
      <c r="E336" s="29">
        <v>214222.0</v>
      </c>
      <c r="F336" s="23" t="s">
        <v>1880</v>
      </c>
      <c r="G336" s="23" t="s">
        <v>79</v>
      </c>
      <c r="H336" s="29">
        <v>139.0</v>
      </c>
      <c r="I336" s="29">
        <v>139.0</v>
      </c>
      <c r="J336" s="23" t="s">
        <v>35</v>
      </c>
      <c r="K336" s="23" t="s">
        <v>26</v>
      </c>
    </row>
    <row r="337">
      <c r="A337" s="23" t="s">
        <v>99</v>
      </c>
      <c r="B337" s="23" t="s">
        <v>1876</v>
      </c>
      <c r="C337" s="23" t="s">
        <v>1877</v>
      </c>
      <c r="D337" s="29">
        <v>2009.0</v>
      </c>
      <c r="E337" s="29">
        <v>1078595.0</v>
      </c>
      <c r="F337" s="23" t="s">
        <v>1880</v>
      </c>
      <c r="G337" s="23" t="s">
        <v>79</v>
      </c>
      <c r="H337" s="29">
        <v>139.0</v>
      </c>
      <c r="I337" s="29">
        <v>139.0</v>
      </c>
      <c r="J337" s="23" t="s">
        <v>35</v>
      </c>
      <c r="K337" s="23" t="s">
        <v>26</v>
      </c>
    </row>
    <row r="338">
      <c r="A338" s="23" t="s">
        <v>99</v>
      </c>
      <c r="B338" s="23" t="s">
        <v>1876</v>
      </c>
      <c r="C338" s="23" t="s">
        <v>1877</v>
      </c>
      <c r="D338" s="29">
        <v>2010.0</v>
      </c>
      <c r="E338" s="29">
        <v>1175603.0</v>
      </c>
      <c r="F338" s="23" t="s">
        <v>1880</v>
      </c>
      <c r="G338" s="23" t="s">
        <v>79</v>
      </c>
      <c r="H338" s="29">
        <v>139.0</v>
      </c>
      <c r="I338" s="29">
        <v>139.0</v>
      </c>
      <c r="J338" s="23" t="s">
        <v>35</v>
      </c>
      <c r="K338" s="23" t="s">
        <v>26</v>
      </c>
    </row>
    <row r="339">
      <c r="A339" s="23" t="s">
        <v>99</v>
      </c>
      <c r="B339" s="23" t="s">
        <v>1876</v>
      </c>
      <c r="C339" s="23" t="s">
        <v>1877</v>
      </c>
      <c r="D339" s="29">
        <v>2011.0</v>
      </c>
      <c r="E339" s="29">
        <v>13972.0</v>
      </c>
      <c r="F339" s="23" t="s">
        <v>1880</v>
      </c>
      <c r="G339" s="23" t="s">
        <v>79</v>
      </c>
      <c r="H339" s="29">
        <v>139.0</v>
      </c>
      <c r="I339" s="29">
        <v>139.0</v>
      </c>
      <c r="J339" s="23" t="s">
        <v>35</v>
      </c>
      <c r="K339" s="23" t="s">
        <v>26</v>
      </c>
    </row>
    <row r="340">
      <c r="A340" s="23" t="s">
        <v>99</v>
      </c>
      <c r="B340" s="23" t="s">
        <v>1876</v>
      </c>
      <c r="C340" s="23" t="s">
        <v>1877</v>
      </c>
      <c r="D340" s="29">
        <v>2012.0</v>
      </c>
      <c r="E340" s="29">
        <v>3304991.0</v>
      </c>
      <c r="F340" s="23" t="s">
        <v>1880</v>
      </c>
      <c r="G340" s="23" t="s">
        <v>79</v>
      </c>
      <c r="H340" s="29">
        <v>139.0</v>
      </c>
      <c r="I340" s="29">
        <v>139.0</v>
      </c>
      <c r="J340" s="23" t="s">
        <v>35</v>
      </c>
      <c r="K340" s="23" t="s">
        <v>26</v>
      </c>
    </row>
    <row r="341">
      <c r="A341" s="23" t="s">
        <v>99</v>
      </c>
      <c r="B341" s="23" t="s">
        <v>1876</v>
      </c>
      <c r="C341" s="23" t="s">
        <v>1877</v>
      </c>
      <c r="D341" s="29">
        <v>2013.0</v>
      </c>
      <c r="E341" s="29">
        <v>1500437.0</v>
      </c>
      <c r="F341" s="23" t="s">
        <v>1880</v>
      </c>
      <c r="G341" s="23" t="s">
        <v>79</v>
      </c>
      <c r="H341" s="29">
        <v>139.0</v>
      </c>
      <c r="I341" s="29">
        <v>139.0</v>
      </c>
      <c r="J341" s="23" t="s">
        <v>35</v>
      </c>
      <c r="K341" s="23" t="s">
        <v>26</v>
      </c>
    </row>
    <row r="342">
      <c r="A342" s="23" t="s">
        <v>99</v>
      </c>
      <c r="B342" s="23" t="s">
        <v>1876</v>
      </c>
      <c r="C342" s="23" t="s">
        <v>1877</v>
      </c>
      <c r="D342" s="29">
        <v>2014.0</v>
      </c>
      <c r="E342" s="29">
        <v>-43255.0</v>
      </c>
      <c r="F342" s="23" t="s">
        <v>1880</v>
      </c>
      <c r="G342" s="23" t="s">
        <v>79</v>
      </c>
      <c r="H342" s="29">
        <v>139.0</v>
      </c>
      <c r="I342" s="29">
        <v>139.0</v>
      </c>
      <c r="J342" s="23" t="s">
        <v>35</v>
      </c>
      <c r="K342" s="23" t="s">
        <v>26</v>
      </c>
    </row>
    <row r="343">
      <c r="A343" s="23" t="s">
        <v>24</v>
      </c>
      <c r="B343" s="23" t="s">
        <v>1876</v>
      </c>
      <c r="C343" s="23" t="s">
        <v>1877</v>
      </c>
      <c r="D343" s="29">
        <v>2004.0</v>
      </c>
      <c r="E343" s="29">
        <v>2271601.0</v>
      </c>
      <c r="F343" s="23" t="s">
        <v>1880</v>
      </c>
      <c r="G343" s="23" t="s">
        <v>80</v>
      </c>
      <c r="H343" s="29">
        <v>142.0</v>
      </c>
      <c r="I343" s="29">
        <v>142.0</v>
      </c>
      <c r="J343" s="23" t="s">
        <v>24</v>
      </c>
      <c r="K343" s="23" t="s">
        <v>26</v>
      </c>
    </row>
    <row r="344">
      <c r="A344" s="23" t="s">
        <v>24</v>
      </c>
      <c r="B344" s="23" t="s">
        <v>1876</v>
      </c>
      <c r="C344" s="23" t="s">
        <v>1877</v>
      </c>
      <c r="D344" s="29">
        <v>2005.0</v>
      </c>
      <c r="E344" s="29">
        <v>4070623.0</v>
      </c>
      <c r="F344" s="23" t="s">
        <v>1880</v>
      </c>
      <c r="G344" s="23" t="s">
        <v>80</v>
      </c>
      <c r="H344" s="29">
        <v>142.0</v>
      </c>
      <c r="I344" s="29">
        <v>142.0</v>
      </c>
      <c r="J344" s="23" t="s">
        <v>24</v>
      </c>
      <c r="K344" s="23" t="s">
        <v>26</v>
      </c>
    </row>
    <row r="345">
      <c r="A345" s="23" t="s">
        <v>24</v>
      </c>
      <c r="B345" s="23" t="s">
        <v>1876</v>
      </c>
      <c r="C345" s="23" t="s">
        <v>1877</v>
      </c>
      <c r="D345" s="29">
        <v>2006.0</v>
      </c>
      <c r="E345" s="29">
        <v>2.0372207E7</v>
      </c>
      <c r="F345" s="23" t="s">
        <v>1880</v>
      </c>
      <c r="G345" s="23" t="s">
        <v>80</v>
      </c>
      <c r="H345" s="29">
        <v>142.0</v>
      </c>
      <c r="I345" s="29">
        <v>142.0</v>
      </c>
      <c r="J345" s="23" t="s">
        <v>24</v>
      </c>
      <c r="K345" s="23" t="s">
        <v>26</v>
      </c>
    </row>
    <row r="346">
      <c r="A346" s="23" t="s">
        <v>24</v>
      </c>
      <c r="B346" s="23" t="s">
        <v>1876</v>
      </c>
      <c r="C346" s="23" t="s">
        <v>1877</v>
      </c>
      <c r="D346" s="29">
        <v>2007.0</v>
      </c>
      <c r="E346" s="29">
        <v>2325962.0</v>
      </c>
      <c r="F346" s="23" t="s">
        <v>1880</v>
      </c>
      <c r="G346" s="23" t="s">
        <v>80</v>
      </c>
      <c r="H346" s="29">
        <v>142.0</v>
      </c>
      <c r="I346" s="29">
        <v>142.0</v>
      </c>
      <c r="J346" s="23" t="s">
        <v>24</v>
      </c>
      <c r="K346" s="23" t="s">
        <v>26</v>
      </c>
    </row>
    <row r="347">
      <c r="A347" s="23" t="s">
        <v>24</v>
      </c>
      <c r="B347" s="23" t="s">
        <v>1876</v>
      </c>
      <c r="C347" s="23" t="s">
        <v>1877</v>
      </c>
      <c r="D347" s="29">
        <v>2008.0</v>
      </c>
      <c r="E347" s="29">
        <v>896314.8</v>
      </c>
      <c r="F347" s="23" t="s">
        <v>1880</v>
      </c>
      <c r="G347" s="23" t="s">
        <v>80</v>
      </c>
      <c r="H347" s="29">
        <v>142.0</v>
      </c>
      <c r="I347" s="29">
        <v>142.0</v>
      </c>
      <c r="J347" s="23" t="s">
        <v>24</v>
      </c>
      <c r="K347" s="23" t="s">
        <v>26</v>
      </c>
    </row>
    <row r="348">
      <c r="A348" s="23" t="s">
        <v>24</v>
      </c>
      <c r="B348" s="23" t="s">
        <v>1876</v>
      </c>
      <c r="C348" s="23" t="s">
        <v>1877</v>
      </c>
      <c r="D348" s="29">
        <v>2009.0</v>
      </c>
      <c r="E348" s="29">
        <v>501330.0</v>
      </c>
      <c r="F348" s="23" t="s">
        <v>1880</v>
      </c>
      <c r="G348" s="23" t="s">
        <v>80</v>
      </c>
      <c r="H348" s="29">
        <v>142.0</v>
      </c>
      <c r="I348" s="29">
        <v>142.0</v>
      </c>
      <c r="J348" s="23" t="s">
        <v>24</v>
      </c>
      <c r="K348" s="23" t="s">
        <v>26</v>
      </c>
    </row>
    <row r="349">
      <c r="A349" s="23" t="s">
        <v>24</v>
      </c>
      <c r="B349" s="23" t="s">
        <v>1876</v>
      </c>
      <c r="C349" s="23" t="s">
        <v>1877</v>
      </c>
      <c r="D349" s="29">
        <v>2010.0</v>
      </c>
      <c r="E349" s="29">
        <v>432286.5</v>
      </c>
      <c r="F349" s="23" t="s">
        <v>1880</v>
      </c>
      <c r="G349" s="23" t="s">
        <v>80</v>
      </c>
      <c r="H349" s="29">
        <v>142.0</v>
      </c>
      <c r="I349" s="29">
        <v>142.0</v>
      </c>
      <c r="J349" s="23" t="s">
        <v>24</v>
      </c>
      <c r="K349" s="23" t="s">
        <v>26</v>
      </c>
    </row>
    <row r="350">
      <c r="A350" s="23" t="s">
        <v>24</v>
      </c>
      <c r="B350" s="23" t="s">
        <v>1876</v>
      </c>
      <c r="C350" s="23" t="s">
        <v>1877</v>
      </c>
      <c r="D350" s="29">
        <v>2011.0</v>
      </c>
      <c r="E350" s="29">
        <v>361558.2</v>
      </c>
      <c r="F350" s="23" t="s">
        <v>1880</v>
      </c>
      <c r="G350" s="23" t="s">
        <v>80</v>
      </c>
      <c r="H350" s="29">
        <v>142.0</v>
      </c>
      <c r="I350" s="29">
        <v>142.0</v>
      </c>
      <c r="J350" s="23" t="s">
        <v>24</v>
      </c>
      <c r="K350" s="23" t="s">
        <v>26</v>
      </c>
    </row>
    <row r="351">
      <c r="A351" s="23" t="s">
        <v>24</v>
      </c>
      <c r="B351" s="23" t="s">
        <v>1876</v>
      </c>
      <c r="C351" s="23" t="s">
        <v>1877</v>
      </c>
      <c r="D351" s="29">
        <v>2012.0</v>
      </c>
      <c r="E351" s="29">
        <v>350980.2</v>
      </c>
      <c r="F351" s="23" t="s">
        <v>1880</v>
      </c>
      <c r="G351" s="23" t="s">
        <v>80</v>
      </c>
      <c r="H351" s="29">
        <v>142.0</v>
      </c>
      <c r="I351" s="29">
        <v>142.0</v>
      </c>
      <c r="J351" s="23" t="s">
        <v>24</v>
      </c>
      <c r="K351" s="23" t="s">
        <v>26</v>
      </c>
    </row>
    <row r="352">
      <c r="A352" s="23" t="s">
        <v>24</v>
      </c>
      <c r="B352" s="23" t="s">
        <v>1876</v>
      </c>
      <c r="C352" s="23" t="s">
        <v>1877</v>
      </c>
      <c r="D352" s="29">
        <v>2013.0</v>
      </c>
      <c r="E352" s="29">
        <v>694830.3</v>
      </c>
      <c r="F352" s="23" t="s">
        <v>1880</v>
      </c>
      <c r="G352" s="23" t="s">
        <v>80</v>
      </c>
      <c r="H352" s="29">
        <v>142.0</v>
      </c>
      <c r="I352" s="29">
        <v>142.0</v>
      </c>
      <c r="J352" s="23" t="s">
        <v>24</v>
      </c>
      <c r="K352" s="23" t="s">
        <v>26</v>
      </c>
    </row>
    <row r="353">
      <c r="A353" s="23" t="s">
        <v>24</v>
      </c>
      <c r="B353" s="23" t="s">
        <v>1876</v>
      </c>
      <c r="C353" s="23" t="s">
        <v>1877</v>
      </c>
      <c r="D353" s="29">
        <v>2014.0</v>
      </c>
      <c r="E353" s="29">
        <v>332599.9</v>
      </c>
      <c r="F353" s="23" t="s">
        <v>1880</v>
      </c>
      <c r="G353" s="23" t="s">
        <v>80</v>
      </c>
      <c r="H353" s="29">
        <v>142.0</v>
      </c>
      <c r="I353" s="29">
        <v>142.0</v>
      </c>
      <c r="J353" s="23" t="s">
        <v>24</v>
      </c>
      <c r="K353" s="23" t="s">
        <v>26</v>
      </c>
    </row>
    <row r="354">
      <c r="A354" s="23" t="s">
        <v>100</v>
      </c>
      <c r="B354" s="23" t="s">
        <v>1876</v>
      </c>
      <c r="C354" s="23" t="s">
        <v>1877</v>
      </c>
      <c r="D354" s="29">
        <v>2004.0</v>
      </c>
      <c r="E354" s="29">
        <v>1018644.0</v>
      </c>
      <c r="F354" s="23" t="s">
        <v>1946</v>
      </c>
      <c r="G354" s="23" t="s">
        <v>81</v>
      </c>
      <c r="H354" s="29">
        <v>146.0</v>
      </c>
      <c r="I354" s="29">
        <v>146.0</v>
      </c>
      <c r="J354" s="23" t="s">
        <v>24</v>
      </c>
      <c r="K354" s="23" t="s">
        <v>40</v>
      </c>
    </row>
    <row r="355">
      <c r="A355" s="23" t="s">
        <v>100</v>
      </c>
      <c r="B355" s="23" t="s">
        <v>1876</v>
      </c>
      <c r="C355" s="23" t="s">
        <v>1877</v>
      </c>
      <c r="D355" s="29">
        <v>2005.0</v>
      </c>
      <c r="E355" s="29">
        <v>588699.0</v>
      </c>
      <c r="F355" s="23" t="s">
        <v>1946</v>
      </c>
      <c r="G355" s="23" t="s">
        <v>81</v>
      </c>
      <c r="H355" s="29">
        <v>146.0</v>
      </c>
      <c r="I355" s="29">
        <v>146.0</v>
      </c>
      <c r="J355" s="23" t="s">
        <v>24</v>
      </c>
      <c r="K355" s="23" t="s">
        <v>40</v>
      </c>
    </row>
    <row r="356">
      <c r="A356" s="23" t="s">
        <v>100</v>
      </c>
      <c r="B356" s="23" t="s">
        <v>1876</v>
      </c>
      <c r="C356" s="23" t="s">
        <v>1877</v>
      </c>
      <c r="D356" s="29">
        <v>2006.0</v>
      </c>
      <c r="E356" s="29">
        <v>410370.0</v>
      </c>
      <c r="F356" s="23" t="s">
        <v>1946</v>
      </c>
      <c r="G356" s="23" t="s">
        <v>81</v>
      </c>
      <c r="H356" s="29">
        <v>146.0</v>
      </c>
      <c r="I356" s="29">
        <v>146.0</v>
      </c>
      <c r="J356" s="23" t="s">
        <v>24</v>
      </c>
      <c r="K356" s="23" t="s">
        <v>40</v>
      </c>
    </row>
    <row r="357">
      <c r="A357" s="23" t="s">
        <v>100</v>
      </c>
      <c r="B357" s="23" t="s">
        <v>1876</v>
      </c>
      <c r="C357" s="23" t="s">
        <v>1877</v>
      </c>
      <c r="D357" s="29">
        <v>2007.0</v>
      </c>
      <c r="E357" s="29">
        <v>3089558.0</v>
      </c>
      <c r="F357" s="23" t="s">
        <v>1946</v>
      </c>
      <c r="G357" s="23" t="s">
        <v>81</v>
      </c>
      <c r="H357" s="29">
        <v>146.0</v>
      </c>
      <c r="I357" s="29">
        <v>146.0</v>
      </c>
      <c r="J357" s="23" t="s">
        <v>24</v>
      </c>
      <c r="K357" s="23" t="s">
        <v>40</v>
      </c>
    </row>
    <row r="358">
      <c r="A358" s="23" t="s">
        <v>100</v>
      </c>
      <c r="B358" s="23" t="s">
        <v>1876</v>
      </c>
      <c r="C358" s="23" t="s">
        <v>1877</v>
      </c>
      <c r="D358" s="29">
        <v>2008.0</v>
      </c>
      <c r="E358" s="29">
        <v>1.1560165E7</v>
      </c>
      <c r="F358" s="23" t="s">
        <v>1946</v>
      </c>
      <c r="G358" s="23" t="s">
        <v>81</v>
      </c>
      <c r="H358" s="29">
        <v>146.0</v>
      </c>
      <c r="I358" s="29">
        <v>146.0</v>
      </c>
      <c r="J358" s="23" t="s">
        <v>24</v>
      </c>
      <c r="K358" s="23" t="s">
        <v>40</v>
      </c>
    </row>
    <row r="359">
      <c r="A359" s="23" t="s">
        <v>100</v>
      </c>
      <c r="B359" s="23" t="s">
        <v>1876</v>
      </c>
      <c r="C359" s="23" t="s">
        <v>1877</v>
      </c>
      <c r="D359" s="29">
        <v>2009.0</v>
      </c>
      <c r="E359" s="29">
        <v>7319289.0</v>
      </c>
      <c r="F359" s="23" t="s">
        <v>1946</v>
      </c>
      <c r="G359" s="23" t="s">
        <v>81</v>
      </c>
      <c r="H359" s="29">
        <v>146.0</v>
      </c>
      <c r="I359" s="29">
        <v>146.0</v>
      </c>
      <c r="J359" s="23" t="s">
        <v>24</v>
      </c>
      <c r="K359" s="23" t="s">
        <v>40</v>
      </c>
    </row>
    <row r="360">
      <c r="A360" s="23" t="s">
        <v>100</v>
      </c>
      <c r="B360" s="23" t="s">
        <v>1876</v>
      </c>
      <c r="C360" s="23" t="s">
        <v>1877</v>
      </c>
      <c r="D360" s="29">
        <v>2010.0</v>
      </c>
      <c r="E360" s="29">
        <v>3430547.0</v>
      </c>
      <c r="F360" s="23" t="s">
        <v>1946</v>
      </c>
      <c r="G360" s="23" t="s">
        <v>81</v>
      </c>
      <c r="H360" s="29">
        <v>146.0</v>
      </c>
      <c r="I360" s="29">
        <v>146.0</v>
      </c>
      <c r="J360" s="23" t="s">
        <v>24</v>
      </c>
      <c r="K360" s="23" t="s">
        <v>40</v>
      </c>
    </row>
    <row r="361">
      <c r="A361" s="23" t="s">
        <v>100</v>
      </c>
      <c r="B361" s="23" t="s">
        <v>1876</v>
      </c>
      <c r="C361" s="23" t="s">
        <v>1877</v>
      </c>
      <c r="D361" s="29">
        <v>2011.0</v>
      </c>
      <c r="E361" s="29">
        <v>2231458.0</v>
      </c>
      <c r="F361" s="23" t="s">
        <v>1946</v>
      </c>
      <c r="G361" s="23" t="s">
        <v>81</v>
      </c>
      <c r="H361" s="29">
        <v>146.0</v>
      </c>
      <c r="I361" s="29">
        <v>146.0</v>
      </c>
      <c r="J361" s="23" t="s">
        <v>24</v>
      </c>
      <c r="K361" s="23" t="s">
        <v>40</v>
      </c>
    </row>
    <row r="362">
      <c r="A362" s="23" t="s">
        <v>100</v>
      </c>
      <c r="B362" s="23" t="s">
        <v>1876</v>
      </c>
      <c r="C362" s="23" t="s">
        <v>1877</v>
      </c>
      <c r="D362" s="29">
        <v>2012.0</v>
      </c>
      <c r="E362" s="29">
        <v>1118852.0</v>
      </c>
      <c r="F362" s="23" t="s">
        <v>1946</v>
      </c>
      <c r="G362" s="23" t="s">
        <v>81</v>
      </c>
      <c r="H362" s="29">
        <v>146.0</v>
      </c>
      <c r="I362" s="29">
        <v>146.0</v>
      </c>
      <c r="J362" s="23" t="s">
        <v>24</v>
      </c>
      <c r="K362" s="23" t="s">
        <v>40</v>
      </c>
    </row>
    <row r="363">
      <c r="A363" s="23" t="s">
        <v>100</v>
      </c>
      <c r="B363" s="23" t="s">
        <v>1876</v>
      </c>
      <c r="C363" s="23" t="s">
        <v>1877</v>
      </c>
      <c r="D363" s="29">
        <v>2013.0</v>
      </c>
      <c r="E363" s="29">
        <v>4029455.0</v>
      </c>
      <c r="F363" s="23" t="s">
        <v>1946</v>
      </c>
      <c r="G363" s="23" t="s">
        <v>81</v>
      </c>
      <c r="H363" s="29">
        <v>146.0</v>
      </c>
      <c r="I363" s="29">
        <v>146.0</v>
      </c>
      <c r="J363" s="23" t="s">
        <v>24</v>
      </c>
      <c r="K363" s="23" t="s">
        <v>40</v>
      </c>
    </row>
    <row r="364">
      <c r="A364" s="23" t="s">
        <v>100</v>
      </c>
      <c r="B364" s="23" t="s">
        <v>1876</v>
      </c>
      <c r="C364" s="23" t="s">
        <v>1877</v>
      </c>
      <c r="D364" s="29">
        <v>2014.0</v>
      </c>
      <c r="E364" s="29">
        <v>2555631.0</v>
      </c>
      <c r="F364" s="23" t="s">
        <v>1946</v>
      </c>
      <c r="G364" s="23" t="s">
        <v>81</v>
      </c>
      <c r="H364" s="29">
        <v>146.0</v>
      </c>
      <c r="I364" s="29">
        <v>146.0</v>
      </c>
      <c r="J364" s="23" t="s">
        <v>24</v>
      </c>
      <c r="K364" s="23" t="s">
        <v>40</v>
      </c>
    </row>
    <row r="365">
      <c r="A365" s="23" t="s">
        <v>101</v>
      </c>
      <c r="B365" s="23" t="s">
        <v>1876</v>
      </c>
      <c r="C365" s="23" t="s">
        <v>1877</v>
      </c>
      <c r="D365" s="29">
        <v>2004.0</v>
      </c>
      <c r="E365" s="29">
        <v>3036658.0</v>
      </c>
      <c r="F365" s="23" t="s">
        <v>1904</v>
      </c>
      <c r="G365" s="23" t="s">
        <v>82</v>
      </c>
      <c r="H365" s="29">
        <v>155.0</v>
      </c>
      <c r="I365" s="29">
        <v>155.0</v>
      </c>
      <c r="J365" s="23" t="s">
        <v>35</v>
      </c>
      <c r="K365" s="23" t="s">
        <v>40</v>
      </c>
    </row>
    <row r="366">
      <c r="A366" s="23" t="s">
        <v>101</v>
      </c>
      <c r="B366" s="23" t="s">
        <v>1876</v>
      </c>
      <c r="C366" s="23" t="s">
        <v>1877</v>
      </c>
      <c r="D366" s="29">
        <v>2005.0</v>
      </c>
      <c r="E366" s="29">
        <v>5387311.0</v>
      </c>
      <c r="F366" s="23" t="s">
        <v>1904</v>
      </c>
      <c r="G366" s="23" t="s">
        <v>82</v>
      </c>
      <c r="H366" s="29">
        <v>155.0</v>
      </c>
      <c r="I366" s="29">
        <v>155.0</v>
      </c>
      <c r="J366" s="23" t="s">
        <v>35</v>
      </c>
      <c r="K366" s="23" t="s">
        <v>40</v>
      </c>
    </row>
    <row r="367">
      <c r="A367" s="23" t="s">
        <v>101</v>
      </c>
      <c r="B367" s="23" t="s">
        <v>1876</v>
      </c>
      <c r="C367" s="23" t="s">
        <v>1877</v>
      </c>
      <c r="D367" s="29">
        <v>2006.0</v>
      </c>
      <c r="E367" s="29">
        <v>4579067.0</v>
      </c>
      <c r="F367" s="23" t="s">
        <v>1904</v>
      </c>
      <c r="G367" s="23" t="s">
        <v>82</v>
      </c>
      <c r="H367" s="29">
        <v>155.0</v>
      </c>
      <c r="I367" s="29">
        <v>155.0</v>
      </c>
      <c r="J367" s="23" t="s">
        <v>35</v>
      </c>
      <c r="K367" s="23" t="s">
        <v>40</v>
      </c>
    </row>
    <row r="368">
      <c r="A368" s="23" t="s">
        <v>101</v>
      </c>
      <c r="B368" s="23" t="s">
        <v>1876</v>
      </c>
      <c r="C368" s="23" t="s">
        <v>1877</v>
      </c>
      <c r="D368" s="29">
        <v>2007.0</v>
      </c>
      <c r="E368" s="29">
        <v>1799363.0</v>
      </c>
      <c r="F368" s="23" t="s">
        <v>1904</v>
      </c>
      <c r="G368" s="23" t="s">
        <v>82</v>
      </c>
      <c r="H368" s="29">
        <v>155.0</v>
      </c>
      <c r="I368" s="29">
        <v>155.0</v>
      </c>
      <c r="J368" s="23" t="s">
        <v>35</v>
      </c>
      <c r="K368" s="23" t="s">
        <v>40</v>
      </c>
    </row>
    <row r="369">
      <c r="A369" s="23" t="s">
        <v>101</v>
      </c>
      <c r="B369" s="23" t="s">
        <v>1876</v>
      </c>
      <c r="C369" s="23" t="s">
        <v>1877</v>
      </c>
      <c r="D369" s="29">
        <v>2008.0</v>
      </c>
      <c r="E369" s="29">
        <v>2536905.0</v>
      </c>
      <c r="F369" s="23" t="s">
        <v>1904</v>
      </c>
      <c r="G369" s="23" t="s">
        <v>82</v>
      </c>
      <c r="H369" s="29">
        <v>155.0</v>
      </c>
      <c r="I369" s="29">
        <v>155.0</v>
      </c>
      <c r="J369" s="23" t="s">
        <v>35</v>
      </c>
      <c r="K369" s="23" t="s">
        <v>40</v>
      </c>
    </row>
    <row r="370">
      <c r="A370" s="23" t="s">
        <v>101</v>
      </c>
      <c r="B370" s="23" t="s">
        <v>1876</v>
      </c>
      <c r="C370" s="23" t="s">
        <v>1877</v>
      </c>
      <c r="D370" s="29">
        <v>2009.0</v>
      </c>
      <c r="E370" s="29">
        <v>1992842.0</v>
      </c>
      <c r="F370" s="23" t="s">
        <v>1904</v>
      </c>
      <c r="G370" s="23" t="s">
        <v>82</v>
      </c>
      <c r="H370" s="29">
        <v>155.0</v>
      </c>
      <c r="I370" s="29">
        <v>155.0</v>
      </c>
      <c r="J370" s="23" t="s">
        <v>35</v>
      </c>
      <c r="K370" s="23" t="s">
        <v>40</v>
      </c>
    </row>
    <row r="371">
      <c r="A371" s="23" t="s">
        <v>101</v>
      </c>
      <c r="B371" s="23" t="s">
        <v>1876</v>
      </c>
      <c r="C371" s="23" t="s">
        <v>1877</v>
      </c>
      <c r="D371" s="29">
        <v>2010.0</v>
      </c>
      <c r="E371" s="29">
        <v>1649698.0</v>
      </c>
      <c r="F371" s="23" t="s">
        <v>1904</v>
      </c>
      <c r="G371" s="23" t="s">
        <v>82</v>
      </c>
      <c r="H371" s="29">
        <v>155.0</v>
      </c>
      <c r="I371" s="29">
        <v>155.0</v>
      </c>
      <c r="J371" s="23" t="s">
        <v>35</v>
      </c>
      <c r="K371" s="23" t="s">
        <v>40</v>
      </c>
    </row>
    <row r="372">
      <c r="A372" s="23" t="s">
        <v>101</v>
      </c>
      <c r="B372" s="23" t="s">
        <v>1876</v>
      </c>
      <c r="C372" s="23" t="s">
        <v>1877</v>
      </c>
      <c r="D372" s="29">
        <v>2011.0</v>
      </c>
      <c r="E372" s="29">
        <v>828412.4</v>
      </c>
      <c r="F372" s="23" t="s">
        <v>1904</v>
      </c>
      <c r="G372" s="23" t="s">
        <v>82</v>
      </c>
      <c r="H372" s="29">
        <v>155.0</v>
      </c>
      <c r="I372" s="29">
        <v>155.0</v>
      </c>
      <c r="J372" s="23" t="s">
        <v>35</v>
      </c>
      <c r="K372" s="23" t="s">
        <v>40</v>
      </c>
    </row>
    <row r="373">
      <c r="A373" s="23" t="s">
        <v>101</v>
      </c>
      <c r="B373" s="23" t="s">
        <v>1876</v>
      </c>
      <c r="C373" s="23" t="s">
        <v>1877</v>
      </c>
      <c r="D373" s="29">
        <v>2012.0</v>
      </c>
      <c r="E373" s="29">
        <v>538488.0</v>
      </c>
      <c r="F373" s="23" t="s">
        <v>1904</v>
      </c>
      <c r="G373" s="23" t="s">
        <v>82</v>
      </c>
      <c r="H373" s="29">
        <v>155.0</v>
      </c>
      <c r="I373" s="29">
        <v>155.0</v>
      </c>
      <c r="J373" s="23" t="s">
        <v>35</v>
      </c>
      <c r="K373" s="23" t="s">
        <v>40</v>
      </c>
    </row>
    <row r="374">
      <c r="A374" s="23" t="s">
        <v>101</v>
      </c>
      <c r="B374" s="23" t="s">
        <v>1876</v>
      </c>
      <c r="C374" s="23" t="s">
        <v>1877</v>
      </c>
      <c r="D374" s="29">
        <v>2013.0</v>
      </c>
      <c r="E374" s="29">
        <v>552996.2</v>
      </c>
      <c r="F374" s="23" t="s">
        <v>1904</v>
      </c>
      <c r="G374" s="23" t="s">
        <v>82</v>
      </c>
      <c r="H374" s="29">
        <v>155.0</v>
      </c>
      <c r="I374" s="29">
        <v>155.0</v>
      </c>
      <c r="J374" s="23" t="s">
        <v>35</v>
      </c>
      <c r="K374" s="23" t="s">
        <v>40</v>
      </c>
    </row>
    <row r="375">
      <c r="A375" s="23" t="s">
        <v>101</v>
      </c>
      <c r="B375" s="23" t="s">
        <v>1876</v>
      </c>
      <c r="C375" s="23" t="s">
        <v>1877</v>
      </c>
      <c r="D375" s="29">
        <v>2014.0</v>
      </c>
      <c r="E375" s="29">
        <v>174885.8</v>
      </c>
      <c r="F375" s="23" t="s">
        <v>1904</v>
      </c>
      <c r="G375" s="23" t="s">
        <v>82</v>
      </c>
      <c r="H375" s="29">
        <v>155.0</v>
      </c>
      <c r="I375" s="29">
        <v>155.0</v>
      </c>
      <c r="J375" s="23" t="s">
        <v>35</v>
      </c>
      <c r="K375" s="23" t="s">
        <v>40</v>
      </c>
    </row>
    <row r="376">
      <c r="A376" s="23" t="s">
        <v>102</v>
      </c>
      <c r="B376" s="23" t="s">
        <v>1876</v>
      </c>
      <c r="C376" s="23" t="s">
        <v>1877</v>
      </c>
      <c r="D376" s="29">
        <v>2004.0</v>
      </c>
      <c r="E376" s="29">
        <v>2938603.0</v>
      </c>
      <c r="F376" s="23" t="s">
        <v>1925</v>
      </c>
      <c r="G376" s="23" t="s">
        <v>83</v>
      </c>
      <c r="H376" s="29">
        <v>159.0</v>
      </c>
      <c r="I376" s="29">
        <v>159.0</v>
      </c>
      <c r="J376" s="23" t="s">
        <v>35</v>
      </c>
      <c r="K376" s="23" t="s">
        <v>40</v>
      </c>
    </row>
    <row r="377">
      <c r="A377" s="23" t="s">
        <v>102</v>
      </c>
      <c r="B377" s="23" t="s">
        <v>1876</v>
      </c>
      <c r="C377" s="23" t="s">
        <v>1877</v>
      </c>
      <c r="D377" s="29">
        <v>2005.0</v>
      </c>
      <c r="E377" s="29">
        <v>2263364.0</v>
      </c>
      <c r="F377" s="23" t="s">
        <v>1925</v>
      </c>
      <c r="G377" s="23" t="s">
        <v>83</v>
      </c>
      <c r="H377" s="29">
        <v>159.0</v>
      </c>
      <c r="I377" s="29">
        <v>159.0</v>
      </c>
      <c r="J377" s="23" t="s">
        <v>35</v>
      </c>
      <c r="K377" s="23" t="s">
        <v>40</v>
      </c>
    </row>
    <row r="378">
      <c r="A378" s="23" t="s">
        <v>102</v>
      </c>
      <c r="B378" s="23" t="s">
        <v>1876</v>
      </c>
      <c r="C378" s="23" t="s">
        <v>1877</v>
      </c>
      <c r="D378" s="29">
        <v>2006.0</v>
      </c>
      <c r="E378" s="29">
        <v>1314403.0</v>
      </c>
      <c r="F378" s="23" t="s">
        <v>1925</v>
      </c>
      <c r="G378" s="23" t="s">
        <v>83</v>
      </c>
      <c r="H378" s="29">
        <v>159.0</v>
      </c>
      <c r="I378" s="29">
        <v>159.0</v>
      </c>
      <c r="J378" s="23" t="s">
        <v>35</v>
      </c>
      <c r="K378" s="23" t="s">
        <v>40</v>
      </c>
    </row>
    <row r="379">
      <c r="A379" s="23" t="s">
        <v>102</v>
      </c>
      <c r="B379" s="23" t="s">
        <v>1876</v>
      </c>
      <c r="C379" s="23" t="s">
        <v>1877</v>
      </c>
      <c r="D379" s="29">
        <v>2007.0</v>
      </c>
      <c r="E379" s="29">
        <v>498777.0</v>
      </c>
      <c r="F379" s="23" t="s">
        <v>1925</v>
      </c>
      <c r="G379" s="23" t="s">
        <v>83</v>
      </c>
      <c r="H379" s="29">
        <v>159.0</v>
      </c>
      <c r="I379" s="29">
        <v>159.0</v>
      </c>
      <c r="J379" s="23" t="s">
        <v>35</v>
      </c>
      <c r="K379" s="23" t="s">
        <v>40</v>
      </c>
    </row>
    <row r="380">
      <c r="A380" s="23" t="s">
        <v>102</v>
      </c>
      <c r="B380" s="23" t="s">
        <v>1876</v>
      </c>
      <c r="C380" s="23" t="s">
        <v>1877</v>
      </c>
      <c r="D380" s="29">
        <v>2008.0</v>
      </c>
      <c r="E380" s="29">
        <v>178089.4</v>
      </c>
      <c r="F380" s="23" t="s">
        <v>1925</v>
      </c>
      <c r="G380" s="23" t="s">
        <v>83</v>
      </c>
      <c r="H380" s="29">
        <v>159.0</v>
      </c>
      <c r="I380" s="29">
        <v>159.0</v>
      </c>
      <c r="J380" s="23" t="s">
        <v>35</v>
      </c>
      <c r="K380" s="23" t="s">
        <v>40</v>
      </c>
    </row>
    <row r="381">
      <c r="A381" s="23" t="s">
        <v>102</v>
      </c>
      <c r="B381" s="23" t="s">
        <v>1876</v>
      </c>
      <c r="C381" s="23" t="s">
        <v>1877</v>
      </c>
      <c r="D381" s="29">
        <v>2009.0</v>
      </c>
      <c r="E381" s="29">
        <v>171322.5</v>
      </c>
      <c r="F381" s="23" t="s">
        <v>1925</v>
      </c>
      <c r="G381" s="23" t="s">
        <v>83</v>
      </c>
      <c r="H381" s="29">
        <v>159.0</v>
      </c>
      <c r="I381" s="29">
        <v>159.0</v>
      </c>
      <c r="J381" s="23" t="s">
        <v>35</v>
      </c>
      <c r="K381" s="23" t="s">
        <v>40</v>
      </c>
    </row>
    <row r="382">
      <c r="A382" s="23" t="s">
        <v>102</v>
      </c>
      <c r="B382" s="23" t="s">
        <v>1876</v>
      </c>
      <c r="C382" s="23" t="s">
        <v>1877</v>
      </c>
      <c r="D382" s="29">
        <v>2010.0</v>
      </c>
      <c r="E382" s="29">
        <v>532245.4</v>
      </c>
      <c r="F382" s="23" t="s">
        <v>1925</v>
      </c>
      <c r="G382" s="23" t="s">
        <v>83</v>
      </c>
      <c r="H382" s="29">
        <v>159.0</v>
      </c>
      <c r="I382" s="29">
        <v>159.0</v>
      </c>
      <c r="J382" s="23" t="s">
        <v>35</v>
      </c>
      <c r="K382" s="23" t="s">
        <v>40</v>
      </c>
    </row>
    <row r="383">
      <c r="A383" s="23" t="s">
        <v>102</v>
      </c>
      <c r="B383" s="23" t="s">
        <v>1876</v>
      </c>
      <c r="C383" s="23" t="s">
        <v>1877</v>
      </c>
      <c r="D383" s="29">
        <v>2011.0</v>
      </c>
      <c r="E383" s="29">
        <v>156151.4</v>
      </c>
      <c r="F383" s="23" t="s">
        <v>1925</v>
      </c>
      <c r="G383" s="23" t="s">
        <v>83</v>
      </c>
      <c r="H383" s="29">
        <v>159.0</v>
      </c>
      <c r="I383" s="29">
        <v>159.0</v>
      </c>
      <c r="J383" s="23" t="s">
        <v>35</v>
      </c>
      <c r="K383" s="23" t="s">
        <v>40</v>
      </c>
    </row>
    <row r="384">
      <c r="A384" s="23" t="s">
        <v>102</v>
      </c>
      <c r="B384" s="23" t="s">
        <v>1876</v>
      </c>
      <c r="C384" s="23" t="s">
        <v>1877</v>
      </c>
      <c r="D384" s="29">
        <v>2012.0</v>
      </c>
      <c r="E384" s="29">
        <v>-523557.0</v>
      </c>
      <c r="F384" s="23" t="s">
        <v>1925</v>
      </c>
      <c r="G384" s="23" t="s">
        <v>83</v>
      </c>
      <c r="H384" s="29">
        <v>159.0</v>
      </c>
      <c r="I384" s="29">
        <v>159.0</v>
      </c>
      <c r="J384" s="23" t="s">
        <v>35</v>
      </c>
      <c r="K384" s="23" t="s">
        <v>40</v>
      </c>
    </row>
    <row r="385">
      <c r="A385" s="23" t="s">
        <v>102</v>
      </c>
      <c r="B385" s="23" t="s">
        <v>1876</v>
      </c>
      <c r="C385" s="23" t="s">
        <v>1877</v>
      </c>
      <c r="D385" s="29">
        <v>2013.0</v>
      </c>
      <c r="E385" s="29">
        <v>120709.8</v>
      </c>
      <c r="F385" s="23" t="s">
        <v>1925</v>
      </c>
      <c r="G385" s="23" t="s">
        <v>83</v>
      </c>
      <c r="H385" s="29">
        <v>159.0</v>
      </c>
      <c r="I385" s="29">
        <v>159.0</v>
      </c>
      <c r="J385" s="23" t="s">
        <v>35</v>
      </c>
      <c r="K385" s="23" t="s">
        <v>40</v>
      </c>
    </row>
    <row r="386">
      <c r="A386" s="23" t="s">
        <v>102</v>
      </c>
      <c r="B386" s="23" t="s">
        <v>1876</v>
      </c>
      <c r="C386" s="23" t="s">
        <v>1877</v>
      </c>
      <c r="D386" s="29">
        <v>2014.0</v>
      </c>
      <c r="E386" s="29">
        <v>2410282.0</v>
      </c>
      <c r="F386" s="23" t="s">
        <v>1925</v>
      </c>
      <c r="G386" s="23" t="s">
        <v>83</v>
      </c>
      <c r="H386" s="29">
        <v>159.0</v>
      </c>
      <c r="I386" s="29">
        <v>159.0</v>
      </c>
      <c r="J386" s="23" t="s">
        <v>35</v>
      </c>
      <c r="K386" s="23" t="s">
        <v>40</v>
      </c>
    </row>
    <row r="387">
      <c r="A387" s="23" t="s">
        <v>103</v>
      </c>
      <c r="B387" s="23" t="s">
        <v>1876</v>
      </c>
      <c r="C387" s="23" t="s">
        <v>1877</v>
      </c>
      <c r="D387" s="29">
        <v>2004.0</v>
      </c>
      <c r="E387" s="29">
        <v>122476.0</v>
      </c>
      <c r="F387" s="23" t="s">
        <v>1971</v>
      </c>
      <c r="G387" s="23" t="s">
        <v>84</v>
      </c>
      <c r="H387" s="29">
        <v>160.0</v>
      </c>
      <c r="I387" s="29">
        <v>160.0</v>
      </c>
      <c r="J387" s="23" t="s">
        <v>24</v>
      </c>
      <c r="K387" s="23" t="s">
        <v>26</v>
      </c>
    </row>
    <row r="388">
      <c r="A388" s="23" t="s">
        <v>103</v>
      </c>
      <c r="B388" s="23" t="s">
        <v>1876</v>
      </c>
      <c r="C388" s="23" t="s">
        <v>1877</v>
      </c>
      <c r="D388" s="29">
        <v>2005.0</v>
      </c>
      <c r="E388" s="29">
        <v>118503.0</v>
      </c>
      <c r="F388" s="23" t="s">
        <v>1971</v>
      </c>
      <c r="G388" s="23" t="s">
        <v>84</v>
      </c>
      <c r="H388" s="29">
        <v>160.0</v>
      </c>
      <c r="I388" s="29">
        <v>160.0</v>
      </c>
      <c r="J388" s="23" t="s">
        <v>24</v>
      </c>
      <c r="K388" s="23" t="s">
        <v>26</v>
      </c>
    </row>
    <row r="389">
      <c r="A389" s="23" t="s">
        <v>103</v>
      </c>
      <c r="B389" s="23" t="s">
        <v>1876</v>
      </c>
      <c r="C389" s="23" t="s">
        <v>1877</v>
      </c>
      <c r="D389" s="29">
        <v>2006.0</v>
      </c>
      <c r="E389" s="29">
        <v>100197.0</v>
      </c>
      <c r="F389" s="23" t="s">
        <v>1971</v>
      </c>
      <c r="G389" s="23" t="s">
        <v>84</v>
      </c>
      <c r="H389" s="29">
        <v>160.0</v>
      </c>
      <c r="I389" s="29">
        <v>160.0</v>
      </c>
      <c r="J389" s="23" t="s">
        <v>24</v>
      </c>
      <c r="K389" s="23" t="s">
        <v>26</v>
      </c>
    </row>
    <row r="390">
      <c r="A390" s="23" t="s">
        <v>103</v>
      </c>
      <c r="B390" s="23" t="s">
        <v>1876</v>
      </c>
      <c r="C390" s="23" t="s">
        <v>1877</v>
      </c>
      <c r="D390" s="29">
        <v>2007.0</v>
      </c>
      <c r="E390" s="29">
        <v>96017.0</v>
      </c>
      <c r="F390" s="23" t="s">
        <v>1971</v>
      </c>
      <c r="G390" s="23" t="s">
        <v>84</v>
      </c>
      <c r="H390" s="29">
        <v>160.0</v>
      </c>
      <c r="I390" s="29">
        <v>160.0</v>
      </c>
      <c r="J390" s="23" t="s">
        <v>24</v>
      </c>
      <c r="K390" s="23" t="s">
        <v>26</v>
      </c>
    </row>
    <row r="391">
      <c r="A391" s="23" t="s">
        <v>103</v>
      </c>
      <c r="B391" s="23" t="s">
        <v>1876</v>
      </c>
      <c r="C391" s="23" t="s">
        <v>1877</v>
      </c>
      <c r="D391" s="29">
        <v>2008.0</v>
      </c>
      <c r="E391" s="29">
        <v>119478.8</v>
      </c>
      <c r="F391" s="23" t="s">
        <v>1971</v>
      </c>
      <c r="G391" s="23" t="s">
        <v>84</v>
      </c>
      <c r="H391" s="29">
        <v>160.0</v>
      </c>
      <c r="I391" s="29">
        <v>160.0</v>
      </c>
      <c r="J391" s="23" t="s">
        <v>24</v>
      </c>
      <c r="K391" s="23" t="s">
        <v>26</v>
      </c>
    </row>
    <row r="392">
      <c r="A392" s="23" t="s">
        <v>103</v>
      </c>
      <c r="B392" s="23" t="s">
        <v>1876</v>
      </c>
      <c r="C392" s="23" t="s">
        <v>1877</v>
      </c>
      <c r="D392" s="29">
        <v>2009.0</v>
      </c>
      <c r="E392" s="29">
        <v>105358.3</v>
      </c>
      <c r="F392" s="23" t="s">
        <v>1971</v>
      </c>
      <c r="G392" s="23" t="s">
        <v>84</v>
      </c>
      <c r="H392" s="29">
        <v>160.0</v>
      </c>
      <c r="I392" s="29">
        <v>160.0</v>
      </c>
      <c r="J392" s="23" t="s">
        <v>24</v>
      </c>
      <c r="K392" s="23" t="s">
        <v>26</v>
      </c>
    </row>
    <row r="393">
      <c r="A393" s="23" t="s">
        <v>103</v>
      </c>
      <c r="B393" s="23" t="s">
        <v>1876</v>
      </c>
      <c r="C393" s="23" t="s">
        <v>1877</v>
      </c>
      <c r="D393" s="29">
        <v>2010.0</v>
      </c>
      <c r="E393" s="29">
        <v>0.0</v>
      </c>
      <c r="F393" s="23" t="s">
        <v>1971</v>
      </c>
      <c r="G393" s="23" t="s">
        <v>84</v>
      </c>
      <c r="H393" s="29">
        <v>160.0</v>
      </c>
      <c r="I393" s="29">
        <v>160.0</v>
      </c>
      <c r="J393" s="23" t="s">
        <v>24</v>
      </c>
      <c r="K393" s="23" t="s">
        <v>26</v>
      </c>
    </row>
    <row r="394">
      <c r="A394" s="23" t="s">
        <v>103</v>
      </c>
      <c r="B394" s="23" t="s">
        <v>1876</v>
      </c>
      <c r="C394" s="23" t="s">
        <v>1877</v>
      </c>
      <c r="D394" s="29">
        <v>2011.0</v>
      </c>
      <c r="E394" s="29">
        <v>0.0</v>
      </c>
      <c r="F394" s="23" t="s">
        <v>1971</v>
      </c>
      <c r="G394" s="23" t="s">
        <v>84</v>
      </c>
      <c r="H394" s="29">
        <v>160.0</v>
      </c>
      <c r="I394" s="29">
        <v>160.0</v>
      </c>
      <c r="J394" s="23" t="s">
        <v>24</v>
      </c>
      <c r="K394" s="23" t="s">
        <v>26</v>
      </c>
    </row>
    <row r="395">
      <c r="A395" s="23" t="s">
        <v>103</v>
      </c>
      <c r="B395" s="23" t="s">
        <v>1876</v>
      </c>
      <c r="C395" s="23" t="s">
        <v>1877</v>
      </c>
      <c r="D395" s="29">
        <v>2012.0</v>
      </c>
      <c r="E395" s="29">
        <v>0.0</v>
      </c>
      <c r="F395" s="23" t="s">
        <v>1971</v>
      </c>
      <c r="G395" s="23" t="s">
        <v>84</v>
      </c>
      <c r="H395" s="29">
        <v>160.0</v>
      </c>
      <c r="I395" s="29">
        <v>160.0</v>
      </c>
      <c r="J395" s="23" t="s">
        <v>24</v>
      </c>
      <c r="K395" s="23" t="s">
        <v>26</v>
      </c>
    </row>
    <row r="396">
      <c r="A396" s="23" t="s">
        <v>103</v>
      </c>
      <c r="B396" s="23" t="s">
        <v>1876</v>
      </c>
      <c r="C396" s="23" t="s">
        <v>1877</v>
      </c>
      <c r="D396" s="29">
        <v>2013.0</v>
      </c>
      <c r="E396" s="29">
        <v>0.0</v>
      </c>
      <c r="F396" s="23" t="s">
        <v>1971</v>
      </c>
      <c r="G396" s="23" t="s">
        <v>84</v>
      </c>
      <c r="H396" s="29">
        <v>160.0</v>
      </c>
      <c r="I396" s="29">
        <v>160.0</v>
      </c>
      <c r="J396" s="23" t="s">
        <v>24</v>
      </c>
      <c r="K396" s="23" t="s">
        <v>26</v>
      </c>
    </row>
    <row r="397">
      <c r="A397" s="23" t="s">
        <v>103</v>
      </c>
      <c r="B397" s="23" t="s">
        <v>1876</v>
      </c>
      <c r="C397" s="23" t="s">
        <v>1877</v>
      </c>
      <c r="D397" s="29">
        <v>2014.0</v>
      </c>
      <c r="E397" s="29">
        <v>0.0</v>
      </c>
      <c r="F397" s="23" t="s">
        <v>1971</v>
      </c>
      <c r="G397" s="23" t="s">
        <v>84</v>
      </c>
      <c r="H397" s="29">
        <v>160.0</v>
      </c>
      <c r="I397" s="29">
        <v>160.0</v>
      </c>
      <c r="J397" s="23" t="s">
        <v>24</v>
      </c>
      <c r="K397" s="23" t="s">
        <v>26</v>
      </c>
    </row>
    <row r="398">
      <c r="A398" s="23" t="s">
        <v>104</v>
      </c>
      <c r="B398" s="23" t="s">
        <v>1876</v>
      </c>
      <c r="C398" s="23" t="s">
        <v>1877</v>
      </c>
      <c r="D398" s="29">
        <v>2004.0</v>
      </c>
      <c r="E398" s="29">
        <v>751007.0</v>
      </c>
      <c r="F398" s="23" t="s">
        <v>1925</v>
      </c>
      <c r="G398" s="23" t="s">
        <v>87</v>
      </c>
      <c r="H398" s="29">
        <v>164.0</v>
      </c>
      <c r="I398" s="29">
        <v>164.0</v>
      </c>
      <c r="J398" s="23" t="s">
        <v>35</v>
      </c>
      <c r="K398" s="23" t="s">
        <v>40</v>
      </c>
    </row>
    <row r="399">
      <c r="A399" s="23" t="s">
        <v>104</v>
      </c>
      <c r="B399" s="23" t="s">
        <v>1876</v>
      </c>
      <c r="C399" s="23" t="s">
        <v>1877</v>
      </c>
      <c r="D399" s="29">
        <v>2005.0</v>
      </c>
      <c r="E399" s="29">
        <v>2961577.0</v>
      </c>
      <c r="F399" s="23" t="s">
        <v>1925</v>
      </c>
      <c r="G399" s="23" t="s">
        <v>87</v>
      </c>
      <c r="H399" s="29">
        <v>164.0</v>
      </c>
      <c r="I399" s="29">
        <v>164.0</v>
      </c>
      <c r="J399" s="23" t="s">
        <v>35</v>
      </c>
      <c r="K399" s="23" t="s">
        <v>40</v>
      </c>
    </row>
    <row r="400">
      <c r="A400" s="23" t="s">
        <v>104</v>
      </c>
      <c r="B400" s="23" t="s">
        <v>1876</v>
      </c>
      <c r="C400" s="23" t="s">
        <v>1877</v>
      </c>
      <c r="D400" s="29">
        <v>2006.0</v>
      </c>
      <c r="E400" s="29">
        <v>759548.0</v>
      </c>
      <c r="F400" s="23" t="s">
        <v>1925</v>
      </c>
      <c r="G400" s="23" t="s">
        <v>87</v>
      </c>
      <c r="H400" s="29">
        <v>164.0</v>
      </c>
      <c r="I400" s="29">
        <v>164.0</v>
      </c>
      <c r="J400" s="23" t="s">
        <v>35</v>
      </c>
      <c r="K400" s="23" t="s">
        <v>40</v>
      </c>
    </row>
    <row r="401">
      <c r="A401" s="23" t="s">
        <v>104</v>
      </c>
      <c r="B401" s="23" t="s">
        <v>1876</v>
      </c>
      <c r="C401" s="23" t="s">
        <v>1877</v>
      </c>
      <c r="D401" s="29">
        <v>2007.0</v>
      </c>
      <c r="E401" s="29">
        <v>1045203.0</v>
      </c>
      <c r="F401" s="23" t="s">
        <v>1925</v>
      </c>
      <c r="G401" s="23" t="s">
        <v>87</v>
      </c>
      <c r="H401" s="29">
        <v>164.0</v>
      </c>
      <c r="I401" s="29">
        <v>164.0</v>
      </c>
      <c r="J401" s="23" t="s">
        <v>35</v>
      </c>
      <c r="K401" s="23" t="s">
        <v>40</v>
      </c>
    </row>
    <row r="402">
      <c r="A402" s="23" t="s">
        <v>104</v>
      </c>
      <c r="B402" s="23" t="s">
        <v>1876</v>
      </c>
      <c r="C402" s="23" t="s">
        <v>1877</v>
      </c>
      <c r="D402" s="29">
        <v>2008.0</v>
      </c>
      <c r="E402" s="29">
        <v>654054.5</v>
      </c>
      <c r="F402" s="23" t="s">
        <v>1925</v>
      </c>
      <c r="G402" s="23" t="s">
        <v>87</v>
      </c>
      <c r="H402" s="29">
        <v>164.0</v>
      </c>
      <c r="I402" s="29">
        <v>164.0</v>
      </c>
      <c r="J402" s="23" t="s">
        <v>35</v>
      </c>
      <c r="K402" s="23" t="s">
        <v>40</v>
      </c>
    </row>
    <row r="403">
      <c r="A403" s="23" t="s">
        <v>104</v>
      </c>
      <c r="B403" s="23" t="s">
        <v>1876</v>
      </c>
      <c r="C403" s="23" t="s">
        <v>1877</v>
      </c>
      <c r="D403" s="29">
        <v>2009.0</v>
      </c>
      <c r="E403" s="29">
        <v>403198.7</v>
      </c>
      <c r="F403" s="23" t="s">
        <v>1925</v>
      </c>
      <c r="G403" s="23" t="s">
        <v>87</v>
      </c>
      <c r="H403" s="29">
        <v>164.0</v>
      </c>
      <c r="I403" s="29">
        <v>164.0</v>
      </c>
      <c r="J403" s="23" t="s">
        <v>35</v>
      </c>
      <c r="K403" s="23" t="s">
        <v>40</v>
      </c>
    </row>
    <row r="404">
      <c r="A404" s="23" t="s">
        <v>104</v>
      </c>
      <c r="B404" s="23" t="s">
        <v>1876</v>
      </c>
      <c r="C404" s="23" t="s">
        <v>1877</v>
      </c>
      <c r="D404" s="29">
        <v>2010.0</v>
      </c>
      <c r="E404" s="29">
        <v>390422.1</v>
      </c>
      <c r="F404" s="23" t="s">
        <v>1925</v>
      </c>
      <c r="G404" s="23" t="s">
        <v>87</v>
      </c>
      <c r="H404" s="29">
        <v>164.0</v>
      </c>
      <c r="I404" s="29">
        <v>164.0</v>
      </c>
      <c r="J404" s="23" t="s">
        <v>35</v>
      </c>
      <c r="K404" s="23" t="s">
        <v>40</v>
      </c>
    </row>
    <row r="405">
      <c r="A405" s="23" t="s">
        <v>104</v>
      </c>
      <c r="B405" s="23" t="s">
        <v>1876</v>
      </c>
      <c r="C405" s="23" t="s">
        <v>1877</v>
      </c>
      <c r="D405" s="29">
        <v>2011.0</v>
      </c>
      <c r="E405" s="29">
        <v>631069.8</v>
      </c>
      <c r="F405" s="23" t="s">
        <v>1925</v>
      </c>
      <c r="G405" s="23" t="s">
        <v>87</v>
      </c>
      <c r="H405" s="29">
        <v>164.0</v>
      </c>
      <c r="I405" s="29">
        <v>164.0</v>
      </c>
      <c r="J405" s="23" t="s">
        <v>35</v>
      </c>
      <c r="K405" s="23" t="s">
        <v>40</v>
      </c>
    </row>
    <row r="406">
      <c r="A406" s="23" t="s">
        <v>104</v>
      </c>
      <c r="B406" s="23" t="s">
        <v>1876</v>
      </c>
      <c r="C406" s="23" t="s">
        <v>1877</v>
      </c>
      <c r="D406" s="29">
        <v>2012.0</v>
      </c>
      <c r="E406" s="29">
        <v>959109.2</v>
      </c>
      <c r="F406" s="23" t="s">
        <v>1925</v>
      </c>
      <c r="G406" s="23" t="s">
        <v>87</v>
      </c>
      <c r="H406" s="29">
        <v>164.0</v>
      </c>
      <c r="I406" s="29">
        <v>164.0</v>
      </c>
      <c r="J406" s="23" t="s">
        <v>35</v>
      </c>
      <c r="K406" s="23" t="s">
        <v>40</v>
      </c>
    </row>
    <row r="407">
      <c r="A407" s="23" t="s">
        <v>104</v>
      </c>
      <c r="B407" s="23" t="s">
        <v>1876</v>
      </c>
      <c r="C407" s="23" t="s">
        <v>1877</v>
      </c>
      <c r="D407" s="29">
        <v>2013.0</v>
      </c>
      <c r="E407" s="29">
        <v>241856.6</v>
      </c>
      <c r="F407" s="23" t="s">
        <v>1925</v>
      </c>
      <c r="G407" s="23" t="s">
        <v>87</v>
      </c>
      <c r="H407" s="29">
        <v>164.0</v>
      </c>
      <c r="I407" s="29">
        <v>164.0</v>
      </c>
      <c r="J407" s="23" t="s">
        <v>35</v>
      </c>
      <c r="K407" s="23" t="s">
        <v>40</v>
      </c>
    </row>
    <row r="408">
      <c r="A408" s="23" t="s">
        <v>104</v>
      </c>
      <c r="B408" s="23" t="s">
        <v>1876</v>
      </c>
      <c r="C408" s="23" t="s">
        <v>1877</v>
      </c>
      <c r="D408" s="29">
        <v>2014.0</v>
      </c>
      <c r="E408" s="29">
        <v>836936.1</v>
      </c>
      <c r="F408" s="23" t="s">
        <v>1925</v>
      </c>
      <c r="G408" s="23" t="s">
        <v>87</v>
      </c>
      <c r="H408" s="29">
        <v>164.0</v>
      </c>
      <c r="I408" s="29">
        <v>164.0</v>
      </c>
      <c r="J408" s="23" t="s">
        <v>35</v>
      </c>
      <c r="K408" s="23" t="s">
        <v>40</v>
      </c>
    </row>
    <row r="409">
      <c r="A409" s="23" t="s">
        <v>105</v>
      </c>
      <c r="B409" s="23" t="s">
        <v>1876</v>
      </c>
      <c r="C409" s="23" t="s">
        <v>1877</v>
      </c>
      <c r="D409" s="29">
        <v>2004.0</v>
      </c>
      <c r="E409" s="29">
        <v>484573.0</v>
      </c>
      <c r="F409" s="23" t="s">
        <v>1973</v>
      </c>
      <c r="G409" s="23" t="s">
        <v>85</v>
      </c>
      <c r="H409" s="29">
        <v>165.0</v>
      </c>
      <c r="I409" s="29">
        <v>165.0</v>
      </c>
      <c r="J409" s="23" t="s">
        <v>35</v>
      </c>
      <c r="K409" s="23" t="s">
        <v>40</v>
      </c>
    </row>
    <row r="410">
      <c r="A410" s="23" t="s">
        <v>105</v>
      </c>
      <c r="B410" s="23" t="s">
        <v>1876</v>
      </c>
      <c r="C410" s="23" t="s">
        <v>1877</v>
      </c>
      <c r="D410" s="29">
        <v>2005.0</v>
      </c>
      <c r="E410" s="29">
        <v>549073.0</v>
      </c>
      <c r="F410" s="23" t="s">
        <v>1973</v>
      </c>
      <c r="G410" s="23" t="s">
        <v>85</v>
      </c>
      <c r="H410" s="29">
        <v>165.0</v>
      </c>
      <c r="I410" s="29">
        <v>165.0</v>
      </c>
      <c r="J410" s="23" t="s">
        <v>35</v>
      </c>
      <c r="K410" s="23" t="s">
        <v>40</v>
      </c>
    </row>
    <row r="411">
      <c r="A411" s="23" t="s">
        <v>105</v>
      </c>
      <c r="B411" s="23" t="s">
        <v>1876</v>
      </c>
      <c r="C411" s="23" t="s">
        <v>1877</v>
      </c>
      <c r="D411" s="29">
        <v>2006.0</v>
      </c>
      <c r="E411" s="29">
        <v>361220.0</v>
      </c>
      <c r="F411" s="23" t="s">
        <v>1973</v>
      </c>
      <c r="G411" s="23" t="s">
        <v>85</v>
      </c>
      <c r="H411" s="29">
        <v>165.0</v>
      </c>
      <c r="I411" s="29">
        <v>165.0</v>
      </c>
      <c r="J411" s="23" t="s">
        <v>35</v>
      </c>
      <c r="K411" s="23" t="s">
        <v>40</v>
      </c>
    </row>
    <row r="412">
      <c r="A412" s="23" t="s">
        <v>105</v>
      </c>
      <c r="B412" s="23" t="s">
        <v>1876</v>
      </c>
      <c r="C412" s="23" t="s">
        <v>1877</v>
      </c>
      <c r="D412" s="29">
        <v>2007.0</v>
      </c>
      <c r="E412" s="29">
        <v>322770.0</v>
      </c>
      <c r="F412" s="23" t="s">
        <v>1973</v>
      </c>
      <c r="G412" s="23" t="s">
        <v>85</v>
      </c>
      <c r="H412" s="29">
        <v>165.0</v>
      </c>
      <c r="I412" s="29">
        <v>165.0</v>
      </c>
      <c r="J412" s="23" t="s">
        <v>35</v>
      </c>
      <c r="K412" s="23" t="s">
        <v>40</v>
      </c>
    </row>
    <row r="413">
      <c r="A413" s="23" t="s">
        <v>105</v>
      </c>
      <c r="B413" s="23" t="s">
        <v>1876</v>
      </c>
      <c r="C413" s="23" t="s">
        <v>1877</v>
      </c>
      <c r="D413" s="29">
        <v>2008.0</v>
      </c>
      <c r="E413" s="29">
        <v>348257.0</v>
      </c>
      <c r="F413" s="23" t="s">
        <v>1973</v>
      </c>
      <c r="G413" s="23" t="s">
        <v>85</v>
      </c>
      <c r="H413" s="29">
        <v>165.0</v>
      </c>
      <c r="I413" s="29">
        <v>165.0</v>
      </c>
      <c r="J413" s="23" t="s">
        <v>35</v>
      </c>
      <c r="K413" s="23" t="s">
        <v>40</v>
      </c>
    </row>
    <row r="414">
      <c r="A414" s="23" t="s">
        <v>105</v>
      </c>
      <c r="B414" s="23" t="s">
        <v>1876</v>
      </c>
      <c r="C414" s="23" t="s">
        <v>1877</v>
      </c>
      <c r="D414" s="29">
        <v>2009.0</v>
      </c>
      <c r="E414" s="29">
        <v>338654.6</v>
      </c>
      <c r="F414" s="23" t="s">
        <v>1973</v>
      </c>
      <c r="G414" s="23" t="s">
        <v>85</v>
      </c>
      <c r="H414" s="29">
        <v>165.0</v>
      </c>
      <c r="I414" s="29">
        <v>165.0</v>
      </c>
      <c r="J414" s="23" t="s">
        <v>35</v>
      </c>
      <c r="K414" s="23" t="s">
        <v>40</v>
      </c>
    </row>
    <row r="415">
      <c r="A415" s="23" t="s">
        <v>105</v>
      </c>
      <c r="B415" s="23" t="s">
        <v>1876</v>
      </c>
      <c r="C415" s="23" t="s">
        <v>1877</v>
      </c>
      <c r="D415" s="29">
        <v>2010.0</v>
      </c>
      <c r="E415" s="29">
        <v>327868.7</v>
      </c>
      <c r="F415" s="23" t="s">
        <v>1973</v>
      </c>
      <c r="G415" s="23" t="s">
        <v>85</v>
      </c>
      <c r="H415" s="29">
        <v>165.0</v>
      </c>
      <c r="I415" s="29">
        <v>165.0</v>
      </c>
      <c r="J415" s="23" t="s">
        <v>35</v>
      </c>
      <c r="K415" s="23" t="s">
        <v>40</v>
      </c>
    </row>
    <row r="416">
      <c r="A416" s="23" t="s">
        <v>105</v>
      </c>
      <c r="B416" s="23" t="s">
        <v>1876</v>
      </c>
      <c r="C416" s="23" t="s">
        <v>1877</v>
      </c>
      <c r="D416" s="29">
        <v>2011.0</v>
      </c>
      <c r="E416" s="29">
        <v>701984.0</v>
      </c>
      <c r="F416" s="23" t="s">
        <v>1973</v>
      </c>
      <c r="G416" s="23" t="s">
        <v>85</v>
      </c>
      <c r="H416" s="29">
        <v>165.0</v>
      </c>
      <c r="I416" s="29">
        <v>165.0</v>
      </c>
      <c r="J416" s="23" t="s">
        <v>35</v>
      </c>
      <c r="K416" s="23" t="s">
        <v>40</v>
      </c>
    </row>
    <row r="417">
      <c r="A417" s="23" t="s">
        <v>105</v>
      </c>
      <c r="B417" s="23" t="s">
        <v>1876</v>
      </c>
      <c r="C417" s="23" t="s">
        <v>1877</v>
      </c>
      <c r="D417" s="29">
        <v>2012.0</v>
      </c>
      <c r="E417" s="29">
        <v>477002.0</v>
      </c>
      <c r="F417" s="23" t="s">
        <v>1973</v>
      </c>
      <c r="G417" s="23" t="s">
        <v>85</v>
      </c>
      <c r="H417" s="29">
        <v>165.0</v>
      </c>
      <c r="I417" s="29">
        <v>165.0</v>
      </c>
      <c r="J417" s="23" t="s">
        <v>35</v>
      </c>
      <c r="K417" s="23" t="s">
        <v>40</v>
      </c>
    </row>
    <row r="418">
      <c r="A418" s="23" t="s">
        <v>105</v>
      </c>
      <c r="B418" s="23" t="s">
        <v>1876</v>
      </c>
      <c r="C418" s="23" t="s">
        <v>1877</v>
      </c>
      <c r="D418" s="29">
        <v>2013.0</v>
      </c>
      <c r="E418" s="29">
        <v>642025.3</v>
      </c>
      <c r="F418" s="23" t="s">
        <v>1973</v>
      </c>
      <c r="G418" s="23" t="s">
        <v>85</v>
      </c>
      <c r="H418" s="29">
        <v>165.0</v>
      </c>
      <c r="I418" s="29">
        <v>165.0</v>
      </c>
      <c r="J418" s="23" t="s">
        <v>35</v>
      </c>
      <c r="K418" s="23" t="s">
        <v>40</v>
      </c>
    </row>
    <row r="419">
      <c r="A419" s="23" t="s">
        <v>105</v>
      </c>
      <c r="B419" s="23" t="s">
        <v>1876</v>
      </c>
      <c r="C419" s="23" t="s">
        <v>1877</v>
      </c>
      <c r="D419" s="29">
        <v>2014.0</v>
      </c>
      <c r="E419" s="29">
        <v>592288.7</v>
      </c>
      <c r="F419" s="23" t="s">
        <v>1973</v>
      </c>
      <c r="G419" s="23" t="s">
        <v>85</v>
      </c>
      <c r="H419" s="29">
        <v>165.0</v>
      </c>
      <c r="I419" s="29">
        <v>165.0</v>
      </c>
      <c r="J419" s="23" t="s">
        <v>35</v>
      </c>
      <c r="K419" s="23" t="s">
        <v>40</v>
      </c>
    </row>
  </sheetData>
  <hyperlinks>
    <hyperlink r:id="rId1" ref="G1"/>
    <hyperlink r:id="rId2" ref="H1"/>
    <hyperlink r:id="rId3" ref="I1"/>
    <hyperlink r:id="rId4" ref="L3"/>
  </hyperlinks>
  <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.29"/>
    <col customWidth="1" min="2" max="2" width="6.43"/>
    <col customWidth="1" min="3" max="3" width="9.43"/>
    <col customWidth="1" min="5" max="5" width="3.71"/>
    <col customWidth="1" min="6" max="6" width="8.29"/>
    <col customWidth="1" min="7" max="7" width="9.0"/>
    <col customWidth="1" min="8" max="8" width="9.86"/>
    <col customWidth="1" min="9" max="9" width="7.43"/>
    <col customWidth="1" min="10" max="10" width="9.86"/>
    <col customWidth="1" min="11" max="11" width="7.14"/>
    <col customWidth="1" min="12" max="12" width="7.57"/>
    <col customWidth="1" min="13" max="13" width="9.14"/>
    <col customWidth="1" min="14" max="14" width="11.14"/>
  </cols>
  <sheetData>
    <row r="1">
      <c r="A1" s="23" t="s">
        <v>1974</v>
      </c>
      <c r="B1" s="23" t="s">
        <v>1975</v>
      </c>
      <c r="C1" s="23" t="s">
        <v>1976</v>
      </c>
      <c r="D1" s="23" t="s">
        <v>1977</v>
      </c>
      <c r="E1" s="23" t="s">
        <v>1978</v>
      </c>
      <c r="F1" s="23" t="s">
        <v>1979</v>
      </c>
      <c r="G1" s="23" t="s">
        <v>1980</v>
      </c>
      <c r="H1" s="23" t="s">
        <v>1981</v>
      </c>
      <c r="I1" s="23" t="s">
        <v>1982</v>
      </c>
      <c r="J1" s="23" t="s">
        <v>1983</v>
      </c>
      <c r="K1" s="23" t="s">
        <v>1984</v>
      </c>
      <c r="L1" s="23" t="s">
        <v>1985</v>
      </c>
      <c r="M1" s="23" t="s">
        <v>1986</v>
      </c>
      <c r="N1" s="23" t="s">
        <v>1987</v>
      </c>
      <c r="O1" s="23" t="s">
        <v>1988</v>
      </c>
      <c r="P1" s="23" t="s">
        <v>1989</v>
      </c>
      <c r="R1" s="23" t="s">
        <v>1990</v>
      </c>
    </row>
    <row r="2">
      <c r="A2" s="29">
        <v>2013.0</v>
      </c>
      <c r="B2" s="29">
        <v>4.0</v>
      </c>
      <c r="C2" s="29">
        <v>1.0</v>
      </c>
      <c r="D2" s="23" t="s">
        <v>1991</v>
      </c>
      <c r="E2" s="23" t="s">
        <v>1904</v>
      </c>
      <c r="F2" s="29">
        <v>220979.0</v>
      </c>
      <c r="G2" s="29">
        <v>1250.0</v>
      </c>
      <c r="H2" s="29">
        <v>61.0</v>
      </c>
      <c r="I2" s="29">
        <v>1056.0</v>
      </c>
      <c r="J2" s="29">
        <v>1.0</v>
      </c>
      <c r="K2" s="29">
        <v>84.0</v>
      </c>
      <c r="L2" s="29">
        <v>209.0</v>
      </c>
      <c r="M2" s="29">
        <v>17.0</v>
      </c>
      <c r="N2" s="23">
        <f t="shared" ref="N2:N835" si="1">G2-I2</f>
        <v>194</v>
      </c>
      <c r="O2" s="23" t="s">
        <v>1992</v>
      </c>
      <c r="P2" s="23" t="s">
        <v>26</v>
      </c>
      <c r="R2" s="36"/>
    </row>
    <row r="3">
      <c r="A3" s="29">
        <v>2013.0</v>
      </c>
      <c r="B3" s="29">
        <v>7.0</v>
      </c>
      <c r="C3" s="29">
        <v>1.0</v>
      </c>
      <c r="D3" s="23" t="s">
        <v>1994</v>
      </c>
      <c r="E3" s="23" t="s">
        <v>1925</v>
      </c>
      <c r="F3" s="29">
        <v>250000.0</v>
      </c>
      <c r="G3" s="29">
        <v>1200.0</v>
      </c>
      <c r="H3" s="29">
        <v>40.0</v>
      </c>
      <c r="I3" s="29">
        <v>932.0</v>
      </c>
      <c r="J3" s="29">
        <v>1.0</v>
      </c>
      <c r="K3" s="29">
        <v>77.0</v>
      </c>
      <c r="L3" s="29">
        <v>268.0</v>
      </c>
      <c r="M3" s="29">
        <v>23.0</v>
      </c>
      <c r="N3" s="23">
        <f t="shared" si="1"/>
        <v>268</v>
      </c>
      <c r="O3" s="23" t="s">
        <v>1992</v>
      </c>
      <c r="P3" s="23" t="s">
        <v>40</v>
      </c>
      <c r="R3" s="23" t="s">
        <v>467</v>
      </c>
      <c r="S3" s="15" t="s">
        <v>1997</v>
      </c>
    </row>
    <row r="4">
      <c r="A4" s="29">
        <v>2013.0</v>
      </c>
      <c r="B4" s="29">
        <v>11.0</v>
      </c>
      <c r="C4" s="29">
        <v>1.0</v>
      </c>
      <c r="D4" s="23" t="s">
        <v>1998</v>
      </c>
      <c r="E4" s="23" t="s">
        <v>1946</v>
      </c>
      <c r="F4" s="29">
        <v>213638.0</v>
      </c>
      <c r="G4" s="29">
        <v>1833.0</v>
      </c>
      <c r="H4" s="29">
        <v>54.0</v>
      </c>
      <c r="I4" s="29">
        <v>775.0</v>
      </c>
      <c r="J4" s="29">
        <v>2.0</v>
      </c>
      <c r="K4" s="29">
        <v>42.0</v>
      </c>
      <c r="L4" s="29">
        <v>275.0</v>
      </c>
      <c r="M4" s="29">
        <v>14.0</v>
      </c>
      <c r="N4" s="23">
        <f t="shared" si="1"/>
        <v>1058</v>
      </c>
      <c r="O4" s="23" t="s">
        <v>1992</v>
      </c>
      <c r="P4" s="23" t="s">
        <v>40</v>
      </c>
      <c r="R4" s="23">
        <v>2001.0</v>
      </c>
      <c r="S4" s="32">
        <f t="shared" ref="S4:S11" si="2">sumifs(N:N,A:A,R4)</f>
        <v>15284</v>
      </c>
    </row>
    <row r="5">
      <c r="A5" s="29">
        <v>2013.0</v>
      </c>
      <c r="B5" s="29">
        <v>12.0</v>
      </c>
      <c r="C5" s="29">
        <v>1.0</v>
      </c>
      <c r="D5" s="23" t="s">
        <v>1999</v>
      </c>
      <c r="E5" s="23" t="s">
        <v>1880</v>
      </c>
      <c r="F5" s="29">
        <v>84384.0</v>
      </c>
      <c r="G5" s="29">
        <v>415.0</v>
      </c>
      <c r="H5" s="29">
        <v>15.0</v>
      </c>
      <c r="I5" s="29">
        <v>334.0</v>
      </c>
      <c r="J5" s="29">
        <v>1.0</v>
      </c>
      <c r="K5" s="29">
        <v>80.0</v>
      </c>
      <c r="L5" s="29">
        <v>252.0</v>
      </c>
      <c r="M5" s="29">
        <v>22.0</v>
      </c>
      <c r="N5" s="23">
        <f t="shared" si="1"/>
        <v>81</v>
      </c>
      <c r="O5" s="23" t="s">
        <v>1992</v>
      </c>
      <c r="P5" s="23" t="s">
        <v>26</v>
      </c>
      <c r="R5" s="23">
        <v>2002.0</v>
      </c>
      <c r="S5" s="32">
        <f t="shared" si="2"/>
        <v>17889</v>
      </c>
    </row>
    <row r="6">
      <c r="A6" s="29">
        <v>2013.0</v>
      </c>
      <c r="B6" s="29">
        <v>23.0</v>
      </c>
      <c r="C6" s="29">
        <v>1.0</v>
      </c>
      <c r="D6" s="23" t="s">
        <v>2001</v>
      </c>
      <c r="E6" s="23" t="s">
        <v>1880</v>
      </c>
      <c r="F6" s="29">
        <v>175558.0</v>
      </c>
      <c r="G6" s="29">
        <v>1200.0</v>
      </c>
      <c r="H6" s="29">
        <v>33.0</v>
      </c>
      <c r="I6" s="29">
        <v>499.0</v>
      </c>
      <c r="J6" s="29">
        <v>1.0</v>
      </c>
      <c r="K6" s="29">
        <v>41.0</v>
      </c>
      <c r="L6" s="29">
        <v>351.0</v>
      </c>
      <c r="M6" s="29">
        <v>15.0</v>
      </c>
      <c r="N6" s="23">
        <f t="shared" si="1"/>
        <v>701</v>
      </c>
      <c r="O6" s="23" t="s">
        <v>1992</v>
      </c>
      <c r="P6" s="23" t="s">
        <v>26</v>
      </c>
      <c r="R6" s="23">
        <v>2003.0</v>
      </c>
      <c r="S6" s="32">
        <f t="shared" si="2"/>
        <v>20709</v>
      </c>
    </row>
    <row r="7">
      <c r="A7" s="29">
        <v>2013.0</v>
      </c>
      <c r="B7" s="29">
        <v>32.0</v>
      </c>
      <c r="C7" s="29">
        <v>1.0</v>
      </c>
      <c r="D7" s="23" t="s">
        <v>2002</v>
      </c>
      <c r="E7" s="23" t="s">
        <v>1971</v>
      </c>
      <c r="F7" s="29">
        <v>152566.0</v>
      </c>
      <c r="G7" s="29">
        <v>940.0</v>
      </c>
      <c r="H7" s="29">
        <v>40.0</v>
      </c>
      <c r="I7" s="29">
        <v>518.0</v>
      </c>
      <c r="J7" s="29">
        <v>1.0</v>
      </c>
      <c r="K7" s="29">
        <v>55.0</v>
      </c>
      <c r="L7" s="29">
        <v>294.0</v>
      </c>
      <c r="M7" s="29">
        <v>12.0</v>
      </c>
      <c r="N7" s="23">
        <f t="shared" si="1"/>
        <v>422</v>
      </c>
      <c r="O7" s="23" t="s">
        <v>1992</v>
      </c>
      <c r="P7" s="23" t="s">
        <v>26</v>
      </c>
      <c r="R7" s="23">
        <v>2005.0</v>
      </c>
      <c r="S7" s="32">
        <f t="shared" si="2"/>
        <v>26500</v>
      </c>
    </row>
    <row r="8">
      <c r="A8" s="29">
        <v>2013.0</v>
      </c>
      <c r="B8" s="29">
        <v>40.0</v>
      </c>
      <c r="C8" s="29">
        <v>1.0</v>
      </c>
      <c r="D8" s="23" t="s">
        <v>2003</v>
      </c>
      <c r="E8" s="23" t="s">
        <v>1925</v>
      </c>
      <c r="F8" s="29">
        <v>87707.0</v>
      </c>
      <c r="G8" s="29">
        <v>300.0</v>
      </c>
      <c r="H8" s="29">
        <v>20.0</v>
      </c>
      <c r="I8" s="29">
        <v>259.0</v>
      </c>
      <c r="J8" s="29">
        <v>1.0</v>
      </c>
      <c r="K8" s="29">
        <v>86.0</v>
      </c>
      <c r="L8" s="29">
        <v>338.0</v>
      </c>
      <c r="M8" s="29">
        <v>12.0</v>
      </c>
      <c r="N8" s="23">
        <f t="shared" si="1"/>
        <v>41</v>
      </c>
      <c r="O8" s="23" t="s">
        <v>1992</v>
      </c>
      <c r="P8" s="23" t="s">
        <v>26</v>
      </c>
      <c r="R8" s="23">
        <v>2007.0</v>
      </c>
      <c r="S8" s="32">
        <f t="shared" si="2"/>
        <v>39783</v>
      </c>
    </row>
    <row r="9">
      <c r="A9" s="29">
        <v>2013.0</v>
      </c>
      <c r="B9" s="29">
        <v>43.0</v>
      </c>
      <c r="C9" s="29">
        <v>1.0</v>
      </c>
      <c r="D9" s="23" t="s">
        <v>2004</v>
      </c>
      <c r="E9" s="23" t="s">
        <v>1972</v>
      </c>
      <c r="F9" s="29">
        <v>440984.0</v>
      </c>
      <c r="G9" s="29">
        <v>2460.0</v>
      </c>
      <c r="H9" s="29">
        <v>106.0</v>
      </c>
      <c r="I9" s="29">
        <v>1879.0</v>
      </c>
      <c r="J9" s="29">
        <v>2.0</v>
      </c>
      <c r="K9" s="29">
        <v>76.0</v>
      </c>
      <c r="L9" s="29">
        <v>234.0</v>
      </c>
      <c r="M9" s="29">
        <v>17.0</v>
      </c>
      <c r="N9" s="23">
        <f t="shared" si="1"/>
        <v>581</v>
      </c>
      <c r="O9" s="23" t="s">
        <v>1992</v>
      </c>
      <c r="P9" s="23" t="s">
        <v>40</v>
      </c>
      <c r="R9" s="23">
        <v>2009.0</v>
      </c>
      <c r="S9" s="32">
        <f t="shared" si="2"/>
        <v>43073</v>
      </c>
    </row>
    <row r="10">
      <c r="A10" s="29">
        <v>2013.0</v>
      </c>
      <c r="B10" s="29">
        <v>47.0</v>
      </c>
      <c r="C10" s="29">
        <v>1.0</v>
      </c>
      <c r="D10" s="23" t="s">
        <v>2005</v>
      </c>
      <c r="E10" s="23" t="s">
        <v>1973</v>
      </c>
      <c r="F10" s="29">
        <v>118851.0</v>
      </c>
      <c r="G10" s="29">
        <v>781.0</v>
      </c>
      <c r="H10" s="29">
        <v>54.0</v>
      </c>
      <c r="I10" s="29">
        <v>348.0</v>
      </c>
      <c r="J10" s="29">
        <v>1.0</v>
      </c>
      <c r="K10" s="29">
        <v>44.0</v>
      </c>
      <c r="L10" s="29">
        <v>341.0</v>
      </c>
      <c r="M10" s="29">
        <v>6.0</v>
      </c>
      <c r="N10" s="23">
        <f t="shared" si="1"/>
        <v>433</v>
      </c>
      <c r="O10" s="23" t="s">
        <v>1992</v>
      </c>
      <c r="P10" s="23" t="s">
        <v>26</v>
      </c>
      <c r="R10" s="23">
        <v>2011.0</v>
      </c>
      <c r="S10" s="32">
        <f t="shared" si="2"/>
        <v>53371</v>
      </c>
    </row>
    <row r="11">
      <c r="A11" s="29">
        <v>2013.0</v>
      </c>
      <c r="B11" s="29">
        <v>48.0</v>
      </c>
      <c r="C11" s="29">
        <v>1.0</v>
      </c>
      <c r="D11" s="23" t="s">
        <v>2008</v>
      </c>
      <c r="E11" s="23" t="s">
        <v>1880</v>
      </c>
      <c r="F11" s="29">
        <v>149531.0</v>
      </c>
      <c r="G11" s="29">
        <v>800.0</v>
      </c>
      <c r="H11" s="29">
        <v>58.0</v>
      </c>
      <c r="I11" s="29">
        <v>797.0</v>
      </c>
      <c r="J11" s="29">
        <v>1.0</v>
      </c>
      <c r="K11" s="29">
        <v>99.0</v>
      </c>
      <c r="L11" s="29">
        <v>187.0</v>
      </c>
      <c r="M11" s="29">
        <v>13.0</v>
      </c>
      <c r="N11" s="23">
        <f t="shared" si="1"/>
        <v>3</v>
      </c>
      <c r="O11" s="23" t="s">
        <v>1992</v>
      </c>
      <c r="P11" s="23" t="s">
        <v>26</v>
      </c>
      <c r="R11" s="23">
        <v>2013.0</v>
      </c>
      <c r="S11" s="32">
        <f t="shared" si="2"/>
        <v>50024</v>
      </c>
      <c r="T11" s="32">
        <f>S11-S6</f>
        <v>29315</v>
      </c>
    </row>
    <row r="12">
      <c r="A12" s="29">
        <v>2013.0</v>
      </c>
      <c r="B12" s="29">
        <v>49.0</v>
      </c>
      <c r="C12" s="29">
        <v>1.0</v>
      </c>
      <c r="D12" s="23" t="s">
        <v>2009</v>
      </c>
      <c r="E12" s="23" t="s">
        <v>1973</v>
      </c>
      <c r="F12" s="29">
        <v>388426.0</v>
      </c>
      <c r="G12" s="29">
        <v>2430.0</v>
      </c>
      <c r="H12" s="29">
        <v>108.0</v>
      </c>
      <c r="I12" s="29">
        <v>1625.0</v>
      </c>
      <c r="J12" s="29">
        <v>2.0</v>
      </c>
      <c r="K12" s="29">
        <v>66.0</v>
      </c>
      <c r="L12" s="29">
        <v>239.0</v>
      </c>
      <c r="M12" s="29">
        <v>15.0</v>
      </c>
      <c r="N12" s="23">
        <f t="shared" si="1"/>
        <v>805</v>
      </c>
      <c r="O12" s="23" t="s">
        <v>1992</v>
      </c>
      <c r="P12" s="23" t="s">
        <v>40</v>
      </c>
    </row>
    <row r="13">
      <c r="A13" s="29">
        <v>2013.0</v>
      </c>
      <c r="B13" s="29">
        <v>52.0</v>
      </c>
      <c r="C13" s="29">
        <v>1.0</v>
      </c>
      <c r="D13" s="23" t="s">
        <v>2010</v>
      </c>
      <c r="E13" s="23" t="s">
        <v>1904</v>
      </c>
      <c r="F13" s="29">
        <v>218933.0</v>
      </c>
      <c r="G13" s="29">
        <v>1450.0</v>
      </c>
      <c r="H13" s="29">
        <v>60.0</v>
      </c>
      <c r="I13" s="29">
        <v>1307.0</v>
      </c>
      <c r="J13" s="29">
        <v>1.0</v>
      </c>
      <c r="K13" s="29">
        <v>90.0</v>
      </c>
      <c r="L13" s="29">
        <v>167.0</v>
      </c>
      <c r="M13" s="29">
        <v>21.0</v>
      </c>
      <c r="N13" s="23">
        <f t="shared" si="1"/>
        <v>143</v>
      </c>
      <c r="O13" s="23" t="s">
        <v>1992</v>
      </c>
      <c r="P13" s="23" t="s">
        <v>26</v>
      </c>
    </row>
    <row r="14">
      <c r="A14" s="29">
        <v>2013.0</v>
      </c>
      <c r="B14" s="29">
        <v>54.0</v>
      </c>
      <c r="C14" s="29">
        <v>1.0</v>
      </c>
      <c r="D14" s="23" t="s">
        <v>2011</v>
      </c>
      <c r="E14" s="23" t="s">
        <v>1904</v>
      </c>
      <c r="F14" s="29">
        <v>369740.0</v>
      </c>
      <c r="G14" s="29">
        <v>2500.0</v>
      </c>
      <c r="H14" s="29">
        <v>105.0</v>
      </c>
      <c r="I14" s="29">
        <v>2140.0</v>
      </c>
      <c r="J14" s="29">
        <v>1.0</v>
      </c>
      <c r="K14" s="29">
        <v>85.0</v>
      </c>
      <c r="L14" s="29">
        <v>172.0</v>
      </c>
      <c r="M14" s="29">
        <v>20.0</v>
      </c>
      <c r="N14" s="23">
        <f t="shared" si="1"/>
        <v>360</v>
      </c>
      <c r="O14" s="23" t="s">
        <v>1992</v>
      </c>
      <c r="P14" s="23" t="s">
        <v>26</v>
      </c>
    </row>
    <row r="15">
      <c r="A15" s="29">
        <v>2013.0</v>
      </c>
      <c r="B15" s="29">
        <v>56.0</v>
      </c>
      <c r="C15" s="29">
        <v>1.0</v>
      </c>
      <c r="D15" s="23" t="s">
        <v>2014</v>
      </c>
      <c r="E15" s="23" t="s">
        <v>1904</v>
      </c>
      <c r="F15" s="29">
        <v>164116.0</v>
      </c>
      <c r="G15" s="29">
        <v>750.0</v>
      </c>
      <c r="H15" s="29">
        <v>35.0</v>
      </c>
      <c r="I15" s="29">
        <v>724.0</v>
      </c>
      <c r="J15" s="29">
        <v>1.0</v>
      </c>
      <c r="K15" s="29">
        <v>96.0</v>
      </c>
      <c r="L15" s="29">
        <v>226.0</v>
      </c>
      <c r="M15" s="29">
        <v>20.0</v>
      </c>
      <c r="N15" s="23">
        <f t="shared" si="1"/>
        <v>26</v>
      </c>
      <c r="O15" s="23" t="s">
        <v>1992</v>
      </c>
      <c r="P15" s="23" t="s">
        <v>26</v>
      </c>
    </row>
    <row r="16">
      <c r="A16" s="29">
        <v>2013.0</v>
      </c>
      <c r="B16" s="29">
        <v>64.0</v>
      </c>
      <c r="C16" s="29">
        <v>1.0</v>
      </c>
      <c r="D16" s="23" t="s">
        <v>2015</v>
      </c>
      <c r="E16" s="23" t="s">
        <v>2006</v>
      </c>
      <c r="F16" s="29">
        <v>1815278.0</v>
      </c>
      <c r="G16" s="29">
        <v>10328.0</v>
      </c>
      <c r="H16" s="29">
        <v>605.0</v>
      </c>
      <c r="I16" s="29">
        <v>4633.0</v>
      </c>
      <c r="J16" s="29">
        <v>11.0</v>
      </c>
      <c r="K16" s="29">
        <v>44.0</v>
      </c>
      <c r="L16" s="29">
        <v>391.0</v>
      </c>
      <c r="M16" s="29">
        <v>7.0</v>
      </c>
      <c r="N16" s="23">
        <f t="shared" si="1"/>
        <v>5695</v>
      </c>
      <c r="O16" s="23" t="s">
        <v>1992</v>
      </c>
      <c r="P16" s="23" t="s">
        <v>2007</v>
      </c>
      <c r="Q16" s="36"/>
    </row>
    <row r="17">
      <c r="A17" s="29">
        <v>2013.0</v>
      </c>
      <c r="B17" s="29">
        <v>77.0</v>
      </c>
      <c r="C17" s="29">
        <v>1.0</v>
      </c>
      <c r="D17" s="23" t="s">
        <v>2016</v>
      </c>
      <c r="E17" s="23" t="s">
        <v>1946</v>
      </c>
      <c r="F17" s="29">
        <v>420096.0</v>
      </c>
      <c r="G17" s="29">
        <v>2776.0</v>
      </c>
      <c r="H17" s="29">
        <v>93.0</v>
      </c>
      <c r="I17" s="29">
        <v>1711.0</v>
      </c>
      <c r="J17" s="29">
        <v>2.0</v>
      </c>
      <c r="K17" s="29">
        <v>61.0</v>
      </c>
      <c r="L17" s="29">
        <v>245.0</v>
      </c>
      <c r="M17" s="29">
        <v>18.0</v>
      </c>
      <c r="N17" s="23">
        <f t="shared" si="1"/>
        <v>1065</v>
      </c>
      <c r="O17" s="23" t="s">
        <v>1992</v>
      </c>
      <c r="P17" s="23" t="s">
        <v>40</v>
      </c>
      <c r="R17" s="36"/>
    </row>
    <row r="18">
      <c r="A18" s="29">
        <v>2013.0</v>
      </c>
      <c r="B18" s="29">
        <v>89.0</v>
      </c>
      <c r="C18" s="29">
        <v>1.0</v>
      </c>
      <c r="D18" s="23" t="s">
        <v>2017</v>
      </c>
      <c r="E18" s="23" t="s">
        <v>2006</v>
      </c>
      <c r="F18" s="29">
        <v>426168.0</v>
      </c>
      <c r="G18" s="29">
        <v>2999.0</v>
      </c>
      <c r="H18" s="29">
        <v>124.0</v>
      </c>
      <c r="I18" s="29">
        <v>2481.0</v>
      </c>
      <c r="J18" s="29">
        <v>1.0</v>
      </c>
      <c r="K18" s="29">
        <v>82.0</v>
      </c>
      <c r="L18" s="29">
        <v>171.0</v>
      </c>
      <c r="M18" s="29">
        <v>20.0</v>
      </c>
      <c r="N18" s="23">
        <f t="shared" si="1"/>
        <v>518</v>
      </c>
      <c r="O18" s="23" t="s">
        <v>1992</v>
      </c>
      <c r="P18" s="23" t="s">
        <v>2007</v>
      </c>
      <c r="Q18" s="36"/>
      <c r="R18" s="36"/>
    </row>
    <row r="19">
      <c r="A19" s="29">
        <v>2013.0</v>
      </c>
      <c r="B19" s="29">
        <v>94.0</v>
      </c>
      <c r="C19" s="29">
        <v>1.0</v>
      </c>
      <c r="D19" s="23" t="s">
        <v>2018</v>
      </c>
      <c r="E19" s="23" t="s">
        <v>1925</v>
      </c>
      <c r="F19" s="29">
        <v>245071.0</v>
      </c>
      <c r="G19" s="29">
        <v>1540.0</v>
      </c>
      <c r="H19" s="29">
        <v>70.0</v>
      </c>
      <c r="I19" s="29">
        <v>1359.0</v>
      </c>
      <c r="J19" s="29">
        <v>1.0</v>
      </c>
      <c r="K19" s="29">
        <v>88.0</v>
      </c>
      <c r="L19" s="29">
        <v>180.0</v>
      </c>
      <c r="M19" s="29">
        <v>19.0</v>
      </c>
      <c r="N19" s="23">
        <f t="shared" si="1"/>
        <v>181</v>
      </c>
      <c r="O19" s="23" t="s">
        <v>1992</v>
      </c>
      <c r="P19" s="23" t="s">
        <v>40</v>
      </c>
      <c r="R19" s="36"/>
    </row>
    <row r="20">
      <c r="A20" s="29">
        <v>2013.0</v>
      </c>
      <c r="B20" s="29">
        <v>110.0</v>
      </c>
      <c r="C20" s="29">
        <v>1.0</v>
      </c>
      <c r="D20" s="23" t="s">
        <v>2019</v>
      </c>
      <c r="E20" s="23" t="s">
        <v>1973</v>
      </c>
      <c r="F20" s="29">
        <v>224458.0</v>
      </c>
      <c r="G20" s="29">
        <v>1081.0</v>
      </c>
      <c r="H20" s="29">
        <v>60.0</v>
      </c>
      <c r="I20" s="29">
        <v>723.0</v>
      </c>
      <c r="J20" s="29">
        <v>1.0</v>
      </c>
      <c r="K20" s="29">
        <v>66.0</v>
      </c>
      <c r="L20" s="29">
        <v>310.0</v>
      </c>
      <c r="M20" s="29">
        <v>12.0</v>
      </c>
      <c r="N20" s="23">
        <f t="shared" si="1"/>
        <v>358</v>
      </c>
      <c r="O20" s="23" t="s">
        <v>1992</v>
      </c>
      <c r="P20" s="23" t="s">
        <v>40</v>
      </c>
      <c r="R20" s="36"/>
    </row>
    <row r="21">
      <c r="A21" s="29">
        <v>2013.0</v>
      </c>
      <c r="B21" s="29">
        <v>119.0</v>
      </c>
      <c r="C21" s="29">
        <v>1.0</v>
      </c>
      <c r="D21" s="23" t="s">
        <v>2020</v>
      </c>
      <c r="E21" s="23" t="s">
        <v>1925</v>
      </c>
      <c r="F21" s="29">
        <v>152326.0</v>
      </c>
      <c r="G21" s="29">
        <v>820.0</v>
      </c>
      <c r="H21" s="29">
        <v>44.0</v>
      </c>
      <c r="I21" s="29">
        <v>727.0</v>
      </c>
      <c r="J21" s="29">
        <v>1.0</v>
      </c>
      <c r="K21" s="29">
        <v>88.0</v>
      </c>
      <c r="L21" s="29">
        <v>209.0</v>
      </c>
      <c r="M21" s="29">
        <v>16.0</v>
      </c>
      <c r="N21" s="23">
        <f t="shared" si="1"/>
        <v>93</v>
      </c>
      <c r="O21" s="23" t="s">
        <v>1992</v>
      </c>
      <c r="P21" s="23" t="s">
        <v>40</v>
      </c>
      <c r="R21" s="36"/>
    </row>
    <row r="22">
      <c r="A22" s="29">
        <v>2013.0</v>
      </c>
      <c r="B22" s="29">
        <v>128.0</v>
      </c>
      <c r="C22" s="29">
        <v>1.0</v>
      </c>
      <c r="D22" s="23" t="s">
        <v>2023</v>
      </c>
      <c r="E22" s="23" t="s">
        <v>1904</v>
      </c>
      <c r="F22" s="29">
        <v>298191.0</v>
      </c>
      <c r="G22" s="29">
        <v>1650.0</v>
      </c>
      <c r="H22" s="29">
        <v>73.0</v>
      </c>
      <c r="I22" s="29">
        <v>1509.0</v>
      </c>
      <c r="J22" s="29">
        <v>1.0</v>
      </c>
      <c r="K22" s="29">
        <v>91.0</v>
      </c>
      <c r="L22" s="29">
        <v>197.0</v>
      </c>
      <c r="M22" s="29">
        <v>20.0</v>
      </c>
      <c r="N22" s="23">
        <f t="shared" si="1"/>
        <v>141</v>
      </c>
      <c r="O22" s="23" t="s">
        <v>1992</v>
      </c>
      <c r="P22" s="23" t="s">
        <v>26</v>
      </c>
      <c r="R22" s="36"/>
    </row>
    <row r="23">
      <c r="A23" s="29">
        <v>2013.0</v>
      </c>
      <c r="B23" s="29">
        <v>129.0</v>
      </c>
      <c r="C23" s="29">
        <v>1.0</v>
      </c>
      <c r="D23" s="23" t="s">
        <v>2025</v>
      </c>
      <c r="E23" s="23" t="s">
        <v>1880</v>
      </c>
      <c r="F23" s="29">
        <v>119310.0</v>
      </c>
      <c r="G23" s="29">
        <v>635.0</v>
      </c>
      <c r="H23" s="29">
        <v>44.0</v>
      </c>
      <c r="I23" s="29">
        <v>488.0</v>
      </c>
      <c r="J23" s="29">
        <v>1.0</v>
      </c>
      <c r="K23" s="29">
        <v>76.0</v>
      </c>
      <c r="L23" s="29">
        <v>244.0</v>
      </c>
      <c r="M23" s="29">
        <v>11.0</v>
      </c>
      <c r="N23" s="23">
        <f t="shared" si="1"/>
        <v>147</v>
      </c>
      <c r="O23" s="23" t="s">
        <v>1992</v>
      </c>
      <c r="P23" s="23" t="s">
        <v>26</v>
      </c>
      <c r="R23" s="36"/>
    </row>
    <row r="24">
      <c r="A24" s="29">
        <v>2013.0</v>
      </c>
      <c r="B24" s="29">
        <v>131.0</v>
      </c>
      <c r="C24" s="29">
        <v>1.0</v>
      </c>
      <c r="D24" s="23" t="s">
        <v>2027</v>
      </c>
      <c r="E24" s="23" t="s">
        <v>1925</v>
      </c>
      <c r="F24" s="29">
        <v>377783.0</v>
      </c>
      <c r="G24" s="29">
        <v>2150.0</v>
      </c>
      <c r="H24" s="29">
        <v>130.0</v>
      </c>
      <c r="I24" s="29">
        <v>2032.0</v>
      </c>
      <c r="J24" s="29">
        <v>1.0</v>
      </c>
      <c r="K24" s="29">
        <v>94.0</v>
      </c>
      <c r="L24" s="29">
        <v>185.0</v>
      </c>
      <c r="M24" s="29">
        <v>15.0</v>
      </c>
      <c r="N24" s="23">
        <f t="shared" si="1"/>
        <v>118</v>
      </c>
      <c r="O24" s="23" t="s">
        <v>1992</v>
      </c>
      <c r="P24" s="23" t="s">
        <v>26</v>
      </c>
      <c r="R24" s="36"/>
    </row>
    <row r="25">
      <c r="A25" s="29">
        <v>2013.0</v>
      </c>
      <c r="B25" s="29">
        <v>132.0</v>
      </c>
      <c r="C25" s="29">
        <v>1.0</v>
      </c>
      <c r="D25" s="23" t="s">
        <v>2029</v>
      </c>
      <c r="E25" s="23" t="s">
        <v>1904</v>
      </c>
      <c r="F25" s="29">
        <v>236099.0</v>
      </c>
      <c r="G25" s="29">
        <v>1500.0</v>
      </c>
      <c r="H25" s="29">
        <v>97.0</v>
      </c>
      <c r="I25" s="29">
        <v>1362.0</v>
      </c>
      <c r="J25" s="29">
        <v>1.0</v>
      </c>
      <c r="K25" s="29">
        <v>90.0</v>
      </c>
      <c r="L25" s="29">
        <v>173.0</v>
      </c>
      <c r="M25" s="29">
        <v>14.0</v>
      </c>
      <c r="N25" s="23">
        <f t="shared" si="1"/>
        <v>138</v>
      </c>
      <c r="O25" s="23" t="s">
        <v>1992</v>
      </c>
      <c r="P25" s="23" t="s">
        <v>26</v>
      </c>
      <c r="R25" s="36"/>
    </row>
    <row r="26">
      <c r="A26" s="29">
        <v>2013.0</v>
      </c>
      <c r="B26" s="29">
        <v>134.0</v>
      </c>
      <c r="C26" s="29">
        <v>1.0</v>
      </c>
      <c r="D26" s="23" t="s">
        <v>2031</v>
      </c>
      <c r="E26" s="23" t="s">
        <v>1973</v>
      </c>
      <c r="F26" s="29">
        <v>134000.0</v>
      </c>
      <c r="G26" s="29">
        <v>650.0</v>
      </c>
      <c r="H26" s="29">
        <v>46.0</v>
      </c>
      <c r="I26" s="29">
        <v>478.0</v>
      </c>
      <c r="J26" s="29">
        <v>1.0</v>
      </c>
      <c r="K26" s="29">
        <v>73.0</v>
      </c>
      <c r="L26" s="29">
        <v>280.0</v>
      </c>
      <c r="M26" s="29">
        <v>10.0</v>
      </c>
      <c r="N26" s="23">
        <f t="shared" si="1"/>
        <v>172</v>
      </c>
      <c r="O26" s="23" t="s">
        <v>1992</v>
      </c>
      <c r="P26" s="23" t="s">
        <v>26</v>
      </c>
      <c r="R26" s="36"/>
    </row>
    <row r="27">
      <c r="A27" s="29">
        <v>2013.0</v>
      </c>
      <c r="B27" s="29">
        <v>139.0</v>
      </c>
      <c r="C27" s="29">
        <v>1.0</v>
      </c>
      <c r="D27" s="23" t="s">
        <v>2033</v>
      </c>
      <c r="E27" s="23" t="s">
        <v>1880</v>
      </c>
      <c r="F27" s="29">
        <v>186500.0</v>
      </c>
      <c r="G27" s="29">
        <v>900.0</v>
      </c>
      <c r="H27" s="29">
        <v>30.0</v>
      </c>
      <c r="I27" s="29">
        <v>841.0</v>
      </c>
      <c r="J27" s="29">
        <v>1.0</v>
      </c>
      <c r="K27" s="29">
        <v>93.0</v>
      </c>
      <c r="L27" s="29">
        <v>221.0</v>
      </c>
      <c r="M27" s="29">
        <v>28.0</v>
      </c>
      <c r="N27" s="23">
        <f t="shared" si="1"/>
        <v>59</v>
      </c>
      <c r="O27" s="23" t="s">
        <v>1992</v>
      </c>
      <c r="P27" s="23" t="s">
        <v>26</v>
      </c>
      <c r="R27" s="36"/>
    </row>
    <row r="28">
      <c r="A28" s="29">
        <v>2013.0</v>
      </c>
      <c r="B28" s="29">
        <v>142.0</v>
      </c>
      <c r="C28" s="29">
        <v>1.0</v>
      </c>
      <c r="D28" s="23" t="s">
        <v>2035</v>
      </c>
      <c r="E28" s="23" t="s">
        <v>1880</v>
      </c>
      <c r="F28" s="29">
        <v>230000.0</v>
      </c>
      <c r="G28" s="29">
        <v>1200.0</v>
      </c>
      <c r="H28" s="29">
        <v>46.0</v>
      </c>
      <c r="I28" s="29">
        <v>847.0</v>
      </c>
      <c r="J28" s="29">
        <v>1.0</v>
      </c>
      <c r="K28" s="29">
        <v>70.0</v>
      </c>
      <c r="L28" s="29">
        <v>271.0</v>
      </c>
      <c r="M28" s="29">
        <v>18.0</v>
      </c>
      <c r="N28" s="23">
        <f t="shared" si="1"/>
        <v>353</v>
      </c>
      <c r="O28" s="23" t="s">
        <v>1992</v>
      </c>
      <c r="P28" s="23" t="s">
        <v>26</v>
      </c>
      <c r="R28" s="36"/>
    </row>
    <row r="29">
      <c r="A29" s="29">
        <v>2013.0</v>
      </c>
      <c r="B29" s="29">
        <v>146.0</v>
      </c>
      <c r="C29" s="29">
        <v>1.0</v>
      </c>
      <c r="D29" s="23" t="s">
        <v>2036</v>
      </c>
      <c r="E29" s="23" t="s">
        <v>1946</v>
      </c>
      <c r="F29" s="29">
        <v>235276.0</v>
      </c>
      <c r="G29" s="29">
        <v>1900.0</v>
      </c>
      <c r="H29" s="29">
        <v>83.0</v>
      </c>
      <c r="I29" s="29">
        <v>926.0</v>
      </c>
      <c r="J29" s="29">
        <v>1.0</v>
      </c>
      <c r="K29" s="29">
        <v>48.0</v>
      </c>
      <c r="L29" s="29">
        <v>254.0</v>
      </c>
      <c r="M29" s="29">
        <v>11.0</v>
      </c>
      <c r="N29" s="23">
        <f t="shared" si="1"/>
        <v>974</v>
      </c>
      <c r="O29" s="23" t="s">
        <v>1992</v>
      </c>
      <c r="P29" s="23" t="s">
        <v>40</v>
      </c>
      <c r="R29" s="36"/>
    </row>
    <row r="30">
      <c r="A30" s="29">
        <v>2013.0</v>
      </c>
      <c r="B30" s="29">
        <v>155.0</v>
      </c>
      <c r="C30" s="29">
        <v>1.0</v>
      </c>
      <c r="D30" s="23" t="s">
        <v>2038</v>
      </c>
      <c r="E30" s="23" t="s">
        <v>1904</v>
      </c>
      <c r="F30" s="29">
        <v>565589.0</v>
      </c>
      <c r="G30" s="29">
        <v>3125.0</v>
      </c>
      <c r="H30" s="29">
        <v>167.0</v>
      </c>
      <c r="I30" s="29">
        <v>2977.0</v>
      </c>
      <c r="J30" s="29">
        <v>2.0</v>
      </c>
      <c r="K30" s="29">
        <v>95.0</v>
      </c>
      <c r="L30" s="29">
        <v>189.0</v>
      </c>
      <c r="M30" s="29">
        <v>17.0</v>
      </c>
      <c r="N30" s="23">
        <f t="shared" si="1"/>
        <v>148</v>
      </c>
      <c r="O30" s="23" t="s">
        <v>1992</v>
      </c>
      <c r="P30" s="23" t="s">
        <v>40</v>
      </c>
      <c r="R30" s="36"/>
    </row>
    <row r="31">
      <c r="A31" s="29">
        <v>2013.0</v>
      </c>
      <c r="B31" s="29">
        <v>159.0</v>
      </c>
      <c r="C31" s="29">
        <v>1.0</v>
      </c>
      <c r="D31" s="23" t="s">
        <v>2039</v>
      </c>
      <c r="E31" s="23" t="s">
        <v>1925</v>
      </c>
      <c r="F31" s="29">
        <v>229147.0</v>
      </c>
      <c r="G31" s="29">
        <v>1260.0</v>
      </c>
      <c r="H31" s="29">
        <v>51.0</v>
      </c>
      <c r="I31" s="29">
        <v>1187.0</v>
      </c>
      <c r="J31" s="29">
        <v>1.0</v>
      </c>
      <c r="K31" s="29">
        <v>94.0</v>
      </c>
      <c r="L31" s="29">
        <v>193.0</v>
      </c>
      <c r="M31" s="29">
        <v>23.0</v>
      </c>
      <c r="N31" s="23">
        <f t="shared" si="1"/>
        <v>73</v>
      </c>
      <c r="O31" s="23" t="s">
        <v>1992</v>
      </c>
      <c r="P31" s="23" t="s">
        <v>40</v>
      </c>
      <c r="R31" s="36"/>
    </row>
    <row r="32">
      <c r="A32" s="29">
        <v>2013.0</v>
      </c>
      <c r="B32" s="29">
        <v>164.0</v>
      </c>
      <c r="C32" s="29">
        <v>1.0</v>
      </c>
      <c r="D32" s="23" t="s">
        <v>2042</v>
      </c>
      <c r="E32" s="23" t="s">
        <v>1925</v>
      </c>
      <c r="F32" s="29">
        <v>272800.0</v>
      </c>
      <c r="G32" s="29">
        <v>1475.0</v>
      </c>
      <c r="H32" s="29">
        <v>64.0</v>
      </c>
      <c r="I32" s="29">
        <v>1141.0</v>
      </c>
      <c r="J32" s="29">
        <v>1.0</v>
      </c>
      <c r="K32" s="29">
        <v>77.0</v>
      </c>
      <c r="L32" s="29">
        <v>239.0</v>
      </c>
      <c r="M32" s="29">
        <v>17.0</v>
      </c>
      <c r="N32" s="23">
        <f t="shared" si="1"/>
        <v>334</v>
      </c>
      <c r="O32" s="23" t="s">
        <v>1992</v>
      </c>
      <c r="P32" s="23" t="s">
        <v>40</v>
      </c>
      <c r="R32" s="36"/>
    </row>
    <row r="33">
      <c r="A33" s="29">
        <v>2013.0</v>
      </c>
      <c r="B33" s="29">
        <v>165.0</v>
      </c>
      <c r="C33" s="29">
        <v>1.0</v>
      </c>
      <c r="D33" s="23" t="s">
        <v>2045</v>
      </c>
      <c r="E33" s="23" t="s">
        <v>1973</v>
      </c>
      <c r="F33" s="29">
        <v>210879.0</v>
      </c>
      <c r="G33" s="29">
        <v>1560.0</v>
      </c>
      <c r="H33" s="29">
        <v>50.0</v>
      </c>
      <c r="I33" s="29">
        <v>523.0</v>
      </c>
      <c r="J33" s="29">
        <v>1.0</v>
      </c>
      <c r="K33" s="29">
        <v>33.0</v>
      </c>
      <c r="L33" s="29">
        <v>403.0</v>
      </c>
      <c r="M33" s="29">
        <v>10.0</v>
      </c>
      <c r="N33" s="23">
        <f t="shared" si="1"/>
        <v>1037</v>
      </c>
      <c r="O33" s="23" t="s">
        <v>1992</v>
      </c>
      <c r="P33" s="23" t="s">
        <v>40</v>
      </c>
      <c r="R33" s="36"/>
    </row>
    <row r="34">
      <c r="A34" s="29">
        <v>2013.0</v>
      </c>
      <c r="B34" s="29">
        <v>4.0</v>
      </c>
      <c r="C34" s="29">
        <v>2.0</v>
      </c>
      <c r="D34" s="23" t="s">
        <v>1991</v>
      </c>
      <c r="E34" s="23" t="s">
        <v>1904</v>
      </c>
      <c r="F34" s="29">
        <v>204546.0</v>
      </c>
      <c r="G34" s="29">
        <v>1320.0</v>
      </c>
      <c r="H34" s="29">
        <v>65.0</v>
      </c>
      <c r="I34" s="29">
        <v>1147.0</v>
      </c>
      <c r="J34" s="29">
        <v>2.0</v>
      </c>
      <c r="K34" s="29">
        <v>86.0</v>
      </c>
      <c r="L34" s="29">
        <v>178.0</v>
      </c>
      <c r="M34" s="29">
        <v>17.0</v>
      </c>
      <c r="N34" s="23">
        <f t="shared" si="1"/>
        <v>173</v>
      </c>
      <c r="O34" s="23" t="s">
        <v>544</v>
      </c>
      <c r="P34" s="23" t="s">
        <v>26</v>
      </c>
      <c r="R34" s="36"/>
    </row>
    <row r="35">
      <c r="A35" s="29">
        <v>2013.0</v>
      </c>
      <c r="B35" s="29">
        <v>7.0</v>
      </c>
      <c r="C35" s="29">
        <v>2.0</v>
      </c>
      <c r="D35" s="23" t="s">
        <v>1994</v>
      </c>
      <c r="E35" s="23" t="s">
        <v>1925</v>
      </c>
      <c r="F35" s="29">
        <v>142500.0</v>
      </c>
      <c r="G35" s="29">
        <v>924.0</v>
      </c>
      <c r="H35" s="29">
        <v>41.0</v>
      </c>
      <c r="I35" s="29">
        <v>691.0</v>
      </c>
      <c r="J35" s="29">
        <v>1.0</v>
      </c>
      <c r="K35" s="29">
        <v>74.0</v>
      </c>
      <c r="L35" s="29">
        <v>206.0</v>
      </c>
      <c r="M35" s="29">
        <v>16.0</v>
      </c>
      <c r="N35" s="23">
        <f t="shared" si="1"/>
        <v>233</v>
      </c>
      <c r="O35" s="23" t="s">
        <v>544</v>
      </c>
      <c r="P35" s="23" t="s">
        <v>40</v>
      </c>
      <c r="R35" s="36"/>
    </row>
    <row r="36">
      <c r="A36" s="29">
        <v>2013.0</v>
      </c>
      <c r="B36" s="29">
        <v>11.0</v>
      </c>
      <c r="C36" s="29">
        <v>2.0</v>
      </c>
      <c r="D36" s="23" t="s">
        <v>1998</v>
      </c>
      <c r="E36" s="23" t="s">
        <v>1946</v>
      </c>
      <c r="F36" s="29">
        <v>171552.0</v>
      </c>
      <c r="G36" s="29">
        <v>1225.0</v>
      </c>
      <c r="H36" s="29">
        <v>49.0</v>
      </c>
      <c r="I36" s="29">
        <v>213.0</v>
      </c>
      <c r="J36" s="29">
        <v>1.0</v>
      </c>
      <c r="K36" s="29">
        <v>17.0</v>
      </c>
      <c r="L36" s="29">
        <v>805.0</v>
      </c>
      <c r="M36" s="29">
        <v>4.0</v>
      </c>
      <c r="N36" s="23">
        <f t="shared" si="1"/>
        <v>1012</v>
      </c>
      <c r="O36" s="23" t="s">
        <v>544</v>
      </c>
      <c r="P36" s="23" t="s">
        <v>40</v>
      </c>
      <c r="R36" s="36"/>
    </row>
    <row r="37">
      <c r="A37" s="29">
        <v>2013.0</v>
      </c>
      <c r="B37" s="29">
        <v>32.0</v>
      </c>
      <c r="C37" s="29">
        <v>2.0</v>
      </c>
      <c r="D37" s="23" t="s">
        <v>2002</v>
      </c>
      <c r="E37" s="23" t="s">
        <v>1971</v>
      </c>
      <c r="F37" s="29">
        <v>69300.0</v>
      </c>
      <c r="G37" s="29">
        <v>800.0</v>
      </c>
      <c r="H37" s="29">
        <v>32.0</v>
      </c>
      <c r="I37" s="29">
        <v>393.0</v>
      </c>
      <c r="J37" s="29">
        <v>1.0</v>
      </c>
      <c r="K37" s="29">
        <v>49.0</v>
      </c>
      <c r="L37" s="29">
        <v>176.0</v>
      </c>
      <c r="M37" s="29">
        <v>12.0</v>
      </c>
      <c r="N37" s="23">
        <f t="shared" si="1"/>
        <v>407</v>
      </c>
      <c r="O37" s="23" t="s">
        <v>544</v>
      </c>
      <c r="P37" s="23" t="s">
        <v>26</v>
      </c>
      <c r="R37" s="36"/>
    </row>
    <row r="38">
      <c r="A38" s="29">
        <v>2013.0</v>
      </c>
      <c r="B38" s="29">
        <v>40.0</v>
      </c>
      <c r="C38" s="29">
        <v>2.0</v>
      </c>
      <c r="D38" s="23" t="s">
        <v>2003</v>
      </c>
      <c r="E38" s="23" t="s">
        <v>1925</v>
      </c>
      <c r="F38" s="29">
        <v>34000.0</v>
      </c>
      <c r="G38" s="29">
        <v>300.0</v>
      </c>
      <c r="H38" s="29">
        <v>12.0</v>
      </c>
      <c r="I38" s="29">
        <v>208.0</v>
      </c>
      <c r="J38" s="29">
        <v>1.0</v>
      </c>
      <c r="K38" s="29">
        <v>69.0</v>
      </c>
      <c r="L38" s="29">
        <v>163.0</v>
      </c>
      <c r="M38" s="29">
        <v>17.0</v>
      </c>
      <c r="N38" s="23">
        <f t="shared" si="1"/>
        <v>92</v>
      </c>
      <c r="O38" s="23" t="s">
        <v>544</v>
      </c>
      <c r="P38" s="23" t="s">
        <v>26</v>
      </c>
      <c r="R38" s="36"/>
    </row>
    <row r="39">
      <c r="A39" s="29">
        <v>2013.0</v>
      </c>
      <c r="B39" s="29">
        <v>43.0</v>
      </c>
      <c r="C39" s="29">
        <v>2.0</v>
      </c>
      <c r="D39" s="23" t="s">
        <v>2004</v>
      </c>
      <c r="E39" s="23" t="s">
        <v>1972</v>
      </c>
      <c r="F39" s="29">
        <v>255000.0</v>
      </c>
      <c r="G39" s="29">
        <v>1968.0</v>
      </c>
      <c r="H39" s="29">
        <v>66.0</v>
      </c>
      <c r="I39" s="29">
        <v>1101.0</v>
      </c>
      <c r="J39" s="29">
        <v>1.0</v>
      </c>
      <c r="K39" s="29">
        <v>55.0</v>
      </c>
      <c r="L39" s="29">
        <v>231.0</v>
      </c>
      <c r="M39" s="29">
        <v>16.0</v>
      </c>
      <c r="N39" s="23">
        <f t="shared" si="1"/>
        <v>867</v>
      </c>
      <c r="O39" s="23" t="s">
        <v>544</v>
      </c>
      <c r="P39" s="23" t="s">
        <v>40</v>
      </c>
      <c r="R39" s="36"/>
    </row>
    <row r="40">
      <c r="A40" s="29">
        <v>2013.0</v>
      </c>
      <c r="B40" s="29">
        <v>47.0</v>
      </c>
      <c r="C40" s="29">
        <v>2.0</v>
      </c>
      <c r="D40" s="23" t="s">
        <v>2005</v>
      </c>
      <c r="E40" s="23" t="s">
        <v>1973</v>
      </c>
      <c r="F40" s="29">
        <v>83035.0</v>
      </c>
      <c r="G40" s="29">
        <v>649.0</v>
      </c>
      <c r="H40" s="29">
        <v>29.0</v>
      </c>
      <c r="I40" s="29">
        <v>345.0</v>
      </c>
      <c r="J40" s="29">
        <v>1.0</v>
      </c>
      <c r="K40" s="29">
        <v>53.0</v>
      </c>
      <c r="L40" s="29">
        <v>240.0</v>
      </c>
      <c r="M40" s="29">
        <v>11.0</v>
      </c>
      <c r="N40" s="23">
        <f t="shared" si="1"/>
        <v>304</v>
      </c>
      <c r="O40" s="23" t="s">
        <v>544</v>
      </c>
      <c r="P40" s="23" t="s">
        <v>26</v>
      </c>
      <c r="R40" s="36"/>
    </row>
    <row r="41">
      <c r="A41" s="29">
        <v>2013.0</v>
      </c>
      <c r="B41" s="29">
        <v>48.0</v>
      </c>
      <c r="C41" s="29">
        <v>2.0</v>
      </c>
      <c r="D41" s="23" t="s">
        <v>2008</v>
      </c>
      <c r="E41" s="23" t="s">
        <v>1880</v>
      </c>
      <c r="F41" s="29">
        <v>83021.0</v>
      </c>
      <c r="G41" s="29">
        <v>500.0</v>
      </c>
      <c r="H41" s="29">
        <v>20.0</v>
      </c>
      <c r="I41" s="29">
        <v>409.0</v>
      </c>
      <c r="J41" s="29">
        <v>1.0</v>
      </c>
      <c r="K41" s="29">
        <v>81.0</v>
      </c>
      <c r="L41" s="29">
        <v>202.0</v>
      </c>
      <c r="M41" s="29">
        <v>20.0</v>
      </c>
      <c r="N41" s="23">
        <f t="shared" si="1"/>
        <v>91</v>
      </c>
      <c r="O41" s="23" t="s">
        <v>544</v>
      </c>
      <c r="P41" s="23" t="s">
        <v>26</v>
      </c>
      <c r="R41" s="36"/>
    </row>
    <row r="42">
      <c r="A42" s="29">
        <v>2013.0</v>
      </c>
      <c r="B42" s="29">
        <v>49.0</v>
      </c>
      <c r="C42" s="29">
        <v>2.0</v>
      </c>
      <c r="D42" s="23" t="s">
        <v>2009</v>
      </c>
      <c r="E42" s="23" t="s">
        <v>1973</v>
      </c>
      <c r="F42" s="29">
        <v>168232.0</v>
      </c>
      <c r="G42" s="29">
        <v>1150.0</v>
      </c>
      <c r="H42" s="29">
        <v>48.0</v>
      </c>
      <c r="I42" s="29">
        <v>1121.0</v>
      </c>
      <c r="J42" s="29">
        <v>1.0</v>
      </c>
      <c r="K42" s="29">
        <v>97.0</v>
      </c>
      <c r="L42" s="29">
        <v>150.0</v>
      </c>
      <c r="M42" s="29">
        <v>23.0</v>
      </c>
      <c r="N42" s="23">
        <f t="shared" si="1"/>
        <v>29</v>
      </c>
      <c r="O42" s="23" t="s">
        <v>544</v>
      </c>
      <c r="P42" s="23" t="s">
        <v>40</v>
      </c>
      <c r="R42" s="36"/>
    </row>
    <row r="43">
      <c r="A43" s="29">
        <v>2013.0</v>
      </c>
      <c r="B43" s="29">
        <v>52.0</v>
      </c>
      <c r="C43" s="29">
        <v>2.0</v>
      </c>
      <c r="D43" s="23" t="s">
        <v>2010</v>
      </c>
      <c r="E43" s="23" t="s">
        <v>1904</v>
      </c>
      <c r="F43" s="29">
        <v>261004.0</v>
      </c>
      <c r="G43" s="29">
        <v>1460.0</v>
      </c>
      <c r="H43" s="29">
        <v>70.0</v>
      </c>
      <c r="I43" s="29">
        <v>1191.0</v>
      </c>
      <c r="J43" s="29">
        <v>2.0</v>
      </c>
      <c r="K43" s="29">
        <v>81.0</v>
      </c>
      <c r="L43" s="29">
        <v>219.0</v>
      </c>
      <c r="M43" s="29">
        <v>17.0</v>
      </c>
      <c r="N43" s="23">
        <f t="shared" si="1"/>
        <v>269</v>
      </c>
      <c r="O43" s="23" t="s">
        <v>544</v>
      </c>
      <c r="P43" s="23" t="s">
        <v>26</v>
      </c>
      <c r="R43" s="36"/>
    </row>
    <row r="44">
      <c r="A44" s="29">
        <v>2013.0</v>
      </c>
      <c r="B44" s="29">
        <v>54.0</v>
      </c>
      <c r="C44" s="29">
        <v>2.0</v>
      </c>
      <c r="D44" s="23" t="s">
        <v>2011</v>
      </c>
      <c r="E44" s="23" t="s">
        <v>1904</v>
      </c>
      <c r="F44" s="29">
        <v>306200.0</v>
      </c>
      <c r="G44" s="29">
        <v>1850.0</v>
      </c>
      <c r="H44" s="29">
        <v>94.0</v>
      </c>
      <c r="I44" s="29">
        <v>1543.0</v>
      </c>
      <c r="J44" s="29">
        <v>2.0</v>
      </c>
      <c r="K44" s="29">
        <v>83.0</v>
      </c>
      <c r="L44" s="29">
        <v>198.0</v>
      </c>
      <c r="M44" s="29">
        <v>16.0</v>
      </c>
      <c r="N44" s="23">
        <f t="shared" si="1"/>
        <v>307</v>
      </c>
      <c r="O44" s="23" t="s">
        <v>544</v>
      </c>
      <c r="P44" s="23" t="s">
        <v>26</v>
      </c>
      <c r="R44" s="36"/>
    </row>
    <row r="45">
      <c r="A45" s="29">
        <v>2013.0</v>
      </c>
      <c r="B45" s="29">
        <v>56.0</v>
      </c>
      <c r="C45" s="29">
        <v>2.0</v>
      </c>
      <c r="D45" s="23" t="s">
        <v>2014</v>
      </c>
      <c r="E45" s="23" t="s">
        <v>1904</v>
      </c>
      <c r="F45" s="29">
        <v>73406.0</v>
      </c>
      <c r="G45" s="29">
        <v>475.0</v>
      </c>
      <c r="H45" s="29">
        <v>19.0</v>
      </c>
      <c r="I45" s="29">
        <v>332.0</v>
      </c>
      <c r="J45" s="29">
        <v>1.0</v>
      </c>
      <c r="K45" s="29">
        <v>69.0</v>
      </c>
      <c r="L45" s="29">
        <v>221.0</v>
      </c>
      <c r="M45" s="29">
        <v>17.0</v>
      </c>
      <c r="N45" s="23">
        <f t="shared" si="1"/>
        <v>143</v>
      </c>
      <c r="O45" s="23" t="s">
        <v>544</v>
      </c>
      <c r="P45" s="23" t="s">
        <v>26</v>
      </c>
      <c r="R45" s="36"/>
    </row>
    <row r="46">
      <c r="A46" s="29">
        <v>2013.0</v>
      </c>
      <c r="B46" s="29">
        <v>64.0</v>
      </c>
      <c r="C46" s="29">
        <v>2.0</v>
      </c>
      <c r="D46" s="23" t="s">
        <v>2015</v>
      </c>
      <c r="E46" s="23" t="s">
        <v>2006</v>
      </c>
      <c r="F46" s="29">
        <v>169153.0</v>
      </c>
      <c r="G46" s="29">
        <v>800.0</v>
      </c>
      <c r="H46" s="29">
        <v>53.0</v>
      </c>
      <c r="I46" s="29">
        <v>1046.0</v>
      </c>
      <c r="J46" s="29">
        <v>2.0</v>
      </c>
      <c r="K46" s="29">
        <v>130.0</v>
      </c>
      <c r="L46" s="29">
        <v>161.0</v>
      </c>
      <c r="M46" s="29">
        <v>19.0</v>
      </c>
      <c r="N46" s="23">
        <f t="shared" si="1"/>
        <v>-246</v>
      </c>
      <c r="O46" s="23" t="s">
        <v>544</v>
      </c>
      <c r="P46" s="23" t="s">
        <v>2007</v>
      </c>
      <c r="Q46" s="36"/>
      <c r="R46" s="36"/>
    </row>
    <row r="47">
      <c r="A47" s="29">
        <v>2013.0</v>
      </c>
      <c r="B47" s="29">
        <v>77.0</v>
      </c>
      <c r="C47" s="29">
        <v>2.0</v>
      </c>
      <c r="D47" s="23" t="s">
        <v>2016</v>
      </c>
      <c r="E47" s="23" t="s">
        <v>1946</v>
      </c>
      <c r="F47" s="29">
        <v>295640.0</v>
      </c>
      <c r="G47" s="29">
        <v>1670.0</v>
      </c>
      <c r="H47" s="29">
        <v>62.0</v>
      </c>
      <c r="I47" s="29">
        <v>1175.0</v>
      </c>
      <c r="J47" s="29">
        <v>2.0</v>
      </c>
      <c r="K47" s="29">
        <v>70.0</v>
      </c>
      <c r="L47" s="29">
        <v>251.0</v>
      </c>
      <c r="M47" s="29">
        <v>18.0</v>
      </c>
      <c r="N47" s="23">
        <f t="shared" si="1"/>
        <v>495</v>
      </c>
      <c r="O47" s="23" t="s">
        <v>544</v>
      </c>
      <c r="P47" s="23" t="s">
        <v>40</v>
      </c>
      <c r="R47" s="36"/>
    </row>
    <row r="48">
      <c r="A48" s="29">
        <v>2013.0</v>
      </c>
      <c r="B48" s="29">
        <v>78.0</v>
      </c>
      <c r="C48" s="29">
        <v>2.0</v>
      </c>
      <c r="D48" s="23" t="s">
        <v>2054</v>
      </c>
      <c r="E48" s="23" t="s">
        <v>1880</v>
      </c>
      <c r="F48" s="29">
        <v>118338.0</v>
      </c>
      <c r="G48" s="29">
        <v>764.0</v>
      </c>
      <c r="H48" s="29">
        <v>31.0</v>
      </c>
      <c r="I48" s="29">
        <v>546.0</v>
      </c>
      <c r="J48" s="29">
        <v>1.0</v>
      </c>
      <c r="K48" s="29">
        <v>71.0</v>
      </c>
      <c r="L48" s="29">
        <v>216.0</v>
      </c>
      <c r="M48" s="29">
        <v>17.0</v>
      </c>
      <c r="N48" s="23">
        <f t="shared" si="1"/>
        <v>218</v>
      </c>
      <c r="O48" s="23" t="s">
        <v>544</v>
      </c>
      <c r="P48" s="23" t="s">
        <v>26</v>
      </c>
      <c r="R48" s="36"/>
    </row>
    <row r="49">
      <c r="A49" s="29">
        <v>2013.0</v>
      </c>
      <c r="B49" s="29">
        <v>89.0</v>
      </c>
      <c r="C49" s="29">
        <v>2.0</v>
      </c>
      <c r="D49" s="23" t="s">
        <v>2017</v>
      </c>
      <c r="E49" s="23" t="s">
        <v>2006</v>
      </c>
      <c r="F49" s="29">
        <v>436470.0</v>
      </c>
      <c r="G49" s="29">
        <v>3203.0</v>
      </c>
      <c r="H49" s="29">
        <v>126.0</v>
      </c>
      <c r="I49" s="29">
        <v>1812.0</v>
      </c>
      <c r="J49" s="29">
        <v>4.0</v>
      </c>
      <c r="K49" s="29">
        <v>56.0</v>
      </c>
      <c r="L49" s="29">
        <v>240.0</v>
      </c>
      <c r="M49" s="29">
        <v>14.0</v>
      </c>
      <c r="N49" s="23">
        <f t="shared" si="1"/>
        <v>1391</v>
      </c>
      <c r="O49" s="23" t="s">
        <v>544</v>
      </c>
      <c r="P49" s="23" t="s">
        <v>2007</v>
      </c>
      <c r="Q49" s="36"/>
      <c r="R49" s="36"/>
    </row>
    <row r="50">
      <c r="A50" s="29">
        <v>2013.0</v>
      </c>
      <c r="B50" s="29">
        <v>94.0</v>
      </c>
      <c r="C50" s="29">
        <v>2.0</v>
      </c>
      <c r="D50" s="23" t="s">
        <v>2018</v>
      </c>
      <c r="E50" s="23" t="s">
        <v>1925</v>
      </c>
      <c r="F50" s="29">
        <v>253756.0</v>
      </c>
      <c r="G50" s="29">
        <v>1650.0</v>
      </c>
      <c r="H50" s="29">
        <v>75.0</v>
      </c>
      <c r="I50" s="29">
        <v>1294.0</v>
      </c>
      <c r="J50" s="29">
        <v>2.0</v>
      </c>
      <c r="K50" s="29">
        <v>78.0</v>
      </c>
      <c r="L50" s="29">
        <v>196.0</v>
      </c>
      <c r="M50" s="29">
        <v>17.0</v>
      </c>
      <c r="N50" s="23">
        <f t="shared" si="1"/>
        <v>356</v>
      </c>
      <c r="O50" s="23" t="s">
        <v>544</v>
      </c>
      <c r="P50" s="23" t="s">
        <v>40</v>
      </c>
      <c r="R50" s="36"/>
    </row>
    <row r="51">
      <c r="A51" s="29">
        <v>2013.0</v>
      </c>
      <c r="B51" s="29">
        <v>110.0</v>
      </c>
      <c r="C51" s="29">
        <v>2.0</v>
      </c>
      <c r="D51" s="23" t="s">
        <v>2019</v>
      </c>
      <c r="E51" s="23" t="s">
        <v>1973</v>
      </c>
      <c r="F51" s="29">
        <v>101700.0</v>
      </c>
      <c r="G51" s="29">
        <v>680.0</v>
      </c>
      <c r="H51" s="29">
        <v>50.0</v>
      </c>
      <c r="I51" s="29">
        <v>531.0</v>
      </c>
      <c r="J51" s="29">
        <v>1.0</v>
      </c>
      <c r="K51" s="29">
        <v>78.0</v>
      </c>
      <c r="L51" s="29">
        <v>191.0</v>
      </c>
      <c r="M51" s="29">
        <v>10.0</v>
      </c>
      <c r="N51" s="23">
        <f t="shared" si="1"/>
        <v>149</v>
      </c>
      <c r="O51" s="23" t="s">
        <v>544</v>
      </c>
      <c r="P51" s="23" t="s">
        <v>40</v>
      </c>
      <c r="R51" s="36"/>
    </row>
    <row r="52">
      <c r="A52" s="29">
        <v>2013.0</v>
      </c>
      <c r="B52" s="29">
        <v>119.0</v>
      </c>
      <c r="C52" s="29">
        <v>2.0</v>
      </c>
      <c r="D52" s="23" t="s">
        <v>2020</v>
      </c>
      <c r="E52" s="23" t="s">
        <v>1925</v>
      </c>
      <c r="F52" s="29">
        <v>76208.0</v>
      </c>
      <c r="G52" s="29">
        <v>750.0</v>
      </c>
      <c r="H52" s="29">
        <v>43.0</v>
      </c>
      <c r="I52" s="29">
        <v>590.0</v>
      </c>
      <c r="J52" s="29">
        <v>1.0</v>
      </c>
      <c r="K52" s="29">
        <v>78.0</v>
      </c>
      <c r="L52" s="29">
        <v>129.0</v>
      </c>
      <c r="M52" s="29">
        <v>13.0</v>
      </c>
      <c r="N52" s="23">
        <f t="shared" si="1"/>
        <v>160</v>
      </c>
      <c r="O52" s="23" t="s">
        <v>544</v>
      </c>
      <c r="P52" s="23" t="s">
        <v>40</v>
      </c>
      <c r="R52" s="36"/>
    </row>
    <row r="53">
      <c r="A53" s="29">
        <v>2013.0</v>
      </c>
      <c r="B53" s="29">
        <v>128.0</v>
      </c>
      <c r="C53" s="29">
        <v>2.0</v>
      </c>
      <c r="D53" s="23" t="s">
        <v>2023</v>
      </c>
      <c r="E53" s="23" t="s">
        <v>1904</v>
      </c>
      <c r="F53" s="29">
        <v>132720.0</v>
      </c>
      <c r="G53" s="29">
        <v>900.0</v>
      </c>
      <c r="H53" s="29">
        <v>38.0</v>
      </c>
      <c r="I53" s="29">
        <v>725.0</v>
      </c>
      <c r="J53" s="29">
        <v>1.0</v>
      </c>
      <c r="K53" s="29">
        <v>80.0</v>
      </c>
      <c r="L53" s="29">
        <v>183.0</v>
      </c>
      <c r="M53" s="29">
        <v>19.0</v>
      </c>
      <c r="N53" s="23">
        <f t="shared" si="1"/>
        <v>175</v>
      </c>
      <c r="O53" s="23" t="s">
        <v>544</v>
      </c>
      <c r="P53" s="23" t="s">
        <v>26</v>
      </c>
      <c r="R53" s="36"/>
    </row>
    <row r="54">
      <c r="A54" s="29">
        <v>2013.0</v>
      </c>
      <c r="B54" s="29">
        <v>129.0</v>
      </c>
      <c r="C54" s="29">
        <v>2.0</v>
      </c>
      <c r="D54" s="23" t="s">
        <v>2025</v>
      </c>
      <c r="E54" s="23" t="s">
        <v>1880</v>
      </c>
      <c r="F54" s="29">
        <v>86954.0</v>
      </c>
      <c r="G54" s="29">
        <v>494.0</v>
      </c>
      <c r="H54" s="29">
        <v>29.0</v>
      </c>
      <c r="I54" s="29">
        <v>370.0</v>
      </c>
      <c r="J54" s="29">
        <v>1.0</v>
      </c>
      <c r="K54" s="29">
        <v>74.0</v>
      </c>
      <c r="L54" s="29">
        <v>235.0</v>
      </c>
      <c r="M54" s="29">
        <v>12.0</v>
      </c>
      <c r="N54" s="23">
        <f t="shared" si="1"/>
        <v>124</v>
      </c>
      <c r="O54" s="23" t="s">
        <v>544</v>
      </c>
      <c r="P54" s="23" t="s">
        <v>26</v>
      </c>
      <c r="R54" s="36"/>
    </row>
    <row r="55">
      <c r="A55" s="29">
        <v>2013.0</v>
      </c>
      <c r="B55" s="29">
        <v>131.0</v>
      </c>
      <c r="C55" s="29">
        <v>2.0</v>
      </c>
      <c r="D55" s="23" t="s">
        <v>2027</v>
      </c>
      <c r="E55" s="23" t="s">
        <v>1925</v>
      </c>
      <c r="F55" s="29">
        <v>204382.0</v>
      </c>
      <c r="G55" s="29">
        <v>1500.0</v>
      </c>
      <c r="H55" s="29">
        <v>72.0</v>
      </c>
      <c r="I55" s="29">
        <v>1624.0</v>
      </c>
      <c r="J55" s="29">
        <v>2.0</v>
      </c>
      <c r="K55" s="29">
        <v>108.0</v>
      </c>
      <c r="L55" s="29">
        <v>125.0</v>
      </c>
      <c r="M55" s="29">
        <v>22.0</v>
      </c>
      <c r="N55" s="23">
        <f t="shared" si="1"/>
        <v>-124</v>
      </c>
      <c r="O55" s="23" t="s">
        <v>544</v>
      </c>
      <c r="P55" s="23" t="s">
        <v>26</v>
      </c>
      <c r="R55" s="36"/>
    </row>
    <row r="56">
      <c r="A56" s="29">
        <v>2013.0</v>
      </c>
      <c r="B56" s="29">
        <v>132.0</v>
      </c>
      <c r="C56" s="29">
        <v>2.0</v>
      </c>
      <c r="D56" s="23" t="s">
        <v>2029</v>
      </c>
      <c r="E56" s="23" t="s">
        <v>1904</v>
      </c>
      <c r="F56" s="29">
        <v>215119.0</v>
      </c>
      <c r="G56" s="29">
        <v>1200.0</v>
      </c>
      <c r="H56" s="29">
        <v>60.0</v>
      </c>
      <c r="I56" s="29">
        <v>1043.0</v>
      </c>
      <c r="J56" s="29">
        <v>1.0</v>
      </c>
      <c r="K56" s="29">
        <v>86.0</v>
      </c>
      <c r="L56" s="29">
        <v>206.0</v>
      </c>
      <c r="M56" s="29">
        <v>17.0</v>
      </c>
      <c r="N56" s="23">
        <f t="shared" si="1"/>
        <v>157</v>
      </c>
      <c r="O56" s="23" t="s">
        <v>544</v>
      </c>
      <c r="P56" s="23" t="s">
        <v>26</v>
      </c>
      <c r="R56" s="36"/>
    </row>
    <row r="57">
      <c r="A57" s="29">
        <v>2013.0</v>
      </c>
      <c r="B57" s="29">
        <v>134.0</v>
      </c>
      <c r="C57" s="29">
        <v>2.0</v>
      </c>
      <c r="D57" s="23" t="s">
        <v>2031</v>
      </c>
      <c r="E57" s="23" t="s">
        <v>1973</v>
      </c>
      <c r="F57" s="29">
        <v>84195.0</v>
      </c>
      <c r="G57" s="29">
        <v>500.0</v>
      </c>
      <c r="H57" s="29">
        <v>29.0</v>
      </c>
      <c r="I57" s="29">
        <v>342.0</v>
      </c>
      <c r="J57" s="29">
        <v>1.0</v>
      </c>
      <c r="K57" s="29">
        <v>68.0</v>
      </c>
      <c r="L57" s="29">
        <v>246.0</v>
      </c>
      <c r="M57" s="29">
        <v>11.0</v>
      </c>
      <c r="N57" s="23">
        <f t="shared" si="1"/>
        <v>158</v>
      </c>
      <c r="O57" s="23" t="s">
        <v>544</v>
      </c>
      <c r="P57" s="23" t="s">
        <v>26</v>
      </c>
      <c r="R57" s="36"/>
    </row>
    <row r="58">
      <c r="A58" s="29">
        <v>2013.0</v>
      </c>
      <c r="B58" s="29">
        <v>139.0</v>
      </c>
      <c r="C58" s="29">
        <v>2.0</v>
      </c>
      <c r="D58" s="23" t="s">
        <v>2033</v>
      </c>
      <c r="E58" s="23" t="s">
        <v>1880</v>
      </c>
      <c r="F58" s="29">
        <v>133220.0</v>
      </c>
      <c r="G58" s="29">
        <v>732.0</v>
      </c>
      <c r="H58" s="29">
        <v>26.0</v>
      </c>
      <c r="I58" s="29">
        <v>594.0</v>
      </c>
      <c r="J58" s="29">
        <v>1.0</v>
      </c>
      <c r="K58" s="29">
        <v>81.0</v>
      </c>
      <c r="L58" s="29">
        <v>224.0</v>
      </c>
      <c r="M58" s="29">
        <v>22.0</v>
      </c>
      <c r="N58" s="23">
        <f t="shared" si="1"/>
        <v>138</v>
      </c>
      <c r="O58" s="23" t="s">
        <v>544</v>
      </c>
      <c r="P58" s="23" t="s">
        <v>26</v>
      </c>
      <c r="R58" s="36"/>
    </row>
    <row r="59">
      <c r="A59" s="29">
        <v>2013.0</v>
      </c>
      <c r="B59" s="29">
        <v>142.0</v>
      </c>
      <c r="C59" s="29">
        <v>2.0</v>
      </c>
      <c r="D59" s="23" t="s">
        <v>2035</v>
      </c>
      <c r="E59" s="23" t="s">
        <v>1880</v>
      </c>
      <c r="F59" s="29">
        <v>136531.0</v>
      </c>
      <c r="G59" s="29">
        <v>810.0</v>
      </c>
      <c r="H59" s="29">
        <v>38.0</v>
      </c>
      <c r="I59" s="29">
        <v>682.0</v>
      </c>
      <c r="J59" s="29">
        <v>1.0</v>
      </c>
      <c r="K59" s="29">
        <v>84.0</v>
      </c>
      <c r="L59" s="29">
        <v>200.0</v>
      </c>
      <c r="M59" s="29">
        <v>17.0</v>
      </c>
      <c r="N59" s="23">
        <f t="shared" si="1"/>
        <v>128</v>
      </c>
      <c r="O59" s="23" t="s">
        <v>544</v>
      </c>
      <c r="P59" s="23" t="s">
        <v>26</v>
      </c>
      <c r="R59" s="36"/>
    </row>
    <row r="60">
      <c r="A60" s="29">
        <v>2013.0</v>
      </c>
      <c r="B60" s="29">
        <v>146.0</v>
      </c>
      <c r="C60" s="29">
        <v>2.0</v>
      </c>
      <c r="D60" s="23" t="s">
        <v>2036</v>
      </c>
      <c r="E60" s="23" t="s">
        <v>1946</v>
      </c>
      <c r="F60" s="29">
        <v>140000.0</v>
      </c>
      <c r="G60" s="29">
        <v>988.0</v>
      </c>
      <c r="H60" s="29">
        <v>37.0</v>
      </c>
      <c r="I60" s="29">
        <v>662.0</v>
      </c>
      <c r="J60" s="29">
        <v>1.0</v>
      </c>
      <c r="K60" s="29">
        <v>67.0</v>
      </c>
      <c r="L60" s="29">
        <v>211.0</v>
      </c>
      <c r="M60" s="29">
        <v>17.0</v>
      </c>
      <c r="N60" s="23">
        <f t="shared" si="1"/>
        <v>326</v>
      </c>
      <c r="O60" s="23" t="s">
        <v>544</v>
      </c>
      <c r="P60" s="23" t="s">
        <v>40</v>
      </c>
      <c r="R60" s="36"/>
    </row>
    <row r="61">
      <c r="A61" s="29">
        <v>2013.0</v>
      </c>
      <c r="B61" s="29">
        <v>155.0</v>
      </c>
      <c r="C61" s="29">
        <v>2.0</v>
      </c>
      <c r="D61" s="23" t="s">
        <v>2038</v>
      </c>
      <c r="E61" s="23" t="s">
        <v>1904</v>
      </c>
      <c r="F61" s="29">
        <v>479991.0</v>
      </c>
      <c r="G61" s="29">
        <v>2620.0</v>
      </c>
      <c r="H61" s="29">
        <v>168.0</v>
      </c>
      <c r="I61" s="29">
        <v>2163.0</v>
      </c>
      <c r="J61" s="29">
        <v>3.0</v>
      </c>
      <c r="K61" s="29">
        <v>82.0</v>
      </c>
      <c r="L61" s="29">
        <v>221.0</v>
      </c>
      <c r="M61" s="29">
        <v>12.0</v>
      </c>
      <c r="N61" s="23">
        <f t="shared" si="1"/>
        <v>457</v>
      </c>
      <c r="O61" s="23" t="s">
        <v>544</v>
      </c>
      <c r="P61" s="23" t="s">
        <v>40</v>
      </c>
      <c r="R61" s="36"/>
    </row>
    <row r="62">
      <c r="A62" s="29">
        <v>2013.0</v>
      </c>
      <c r="B62" s="29">
        <v>159.0</v>
      </c>
      <c r="C62" s="29">
        <v>2.0</v>
      </c>
      <c r="D62" s="23" t="s">
        <v>2039</v>
      </c>
      <c r="E62" s="23" t="s">
        <v>1925</v>
      </c>
      <c r="F62" s="29">
        <v>122300.0</v>
      </c>
      <c r="G62" s="29">
        <v>750.0</v>
      </c>
      <c r="H62" s="29">
        <v>39.0</v>
      </c>
      <c r="I62" s="29">
        <v>599.0</v>
      </c>
      <c r="J62" s="29">
        <v>1.0</v>
      </c>
      <c r="K62" s="29">
        <v>79.0</v>
      </c>
      <c r="L62" s="29">
        <v>204.0</v>
      </c>
      <c r="M62" s="29">
        <v>15.0</v>
      </c>
      <c r="N62" s="23">
        <f t="shared" si="1"/>
        <v>151</v>
      </c>
      <c r="O62" s="23" t="s">
        <v>544</v>
      </c>
      <c r="P62" s="23" t="s">
        <v>40</v>
      </c>
      <c r="R62" s="36"/>
    </row>
    <row r="63">
      <c r="A63" s="29">
        <v>2013.0</v>
      </c>
      <c r="B63" s="29">
        <v>160.0</v>
      </c>
      <c r="C63" s="29">
        <v>2.0</v>
      </c>
      <c r="D63" s="23" t="s">
        <v>2055</v>
      </c>
      <c r="E63" s="23" t="s">
        <v>1971</v>
      </c>
      <c r="F63" s="29">
        <v>64150.0</v>
      </c>
      <c r="G63" s="29">
        <v>478.0</v>
      </c>
      <c r="H63" s="29">
        <v>20.0</v>
      </c>
      <c r="I63" s="29">
        <v>264.0</v>
      </c>
      <c r="J63" s="29">
        <v>1.0</v>
      </c>
      <c r="K63" s="29">
        <v>55.0</v>
      </c>
      <c r="L63" s="29">
        <v>242.0</v>
      </c>
      <c r="M63" s="29">
        <v>13.0</v>
      </c>
      <c r="N63" s="23">
        <f t="shared" si="1"/>
        <v>214</v>
      </c>
      <c r="O63" s="23" t="s">
        <v>544</v>
      </c>
      <c r="P63" s="23" t="s">
        <v>26</v>
      </c>
      <c r="R63" s="36"/>
    </row>
    <row r="64">
      <c r="A64" s="29">
        <v>2013.0</v>
      </c>
      <c r="B64" s="29">
        <v>164.0</v>
      </c>
      <c r="C64" s="29">
        <v>2.0</v>
      </c>
      <c r="D64" s="23" t="s">
        <v>2042</v>
      </c>
      <c r="E64" s="23" t="s">
        <v>1925</v>
      </c>
      <c r="F64" s="29">
        <v>184337.0</v>
      </c>
      <c r="G64" s="29">
        <v>1200.0</v>
      </c>
      <c r="H64" s="29">
        <v>48.0</v>
      </c>
      <c r="I64" s="29">
        <v>725.0</v>
      </c>
      <c r="J64" s="29">
        <v>1.0</v>
      </c>
      <c r="K64" s="29">
        <v>60.0</v>
      </c>
      <c r="L64" s="29">
        <v>254.0</v>
      </c>
      <c r="M64" s="29">
        <v>15.0</v>
      </c>
      <c r="N64" s="23">
        <f t="shared" si="1"/>
        <v>475</v>
      </c>
      <c r="O64" s="23" t="s">
        <v>544</v>
      </c>
      <c r="P64" s="23" t="s">
        <v>40</v>
      </c>
      <c r="R64" s="36"/>
    </row>
    <row r="65">
      <c r="A65" s="29">
        <v>2013.0</v>
      </c>
      <c r="B65" s="29">
        <v>165.0</v>
      </c>
      <c r="C65" s="29">
        <v>2.0</v>
      </c>
      <c r="D65" s="23" t="s">
        <v>2045</v>
      </c>
      <c r="E65" s="23" t="s">
        <v>1973</v>
      </c>
      <c r="F65" s="29">
        <v>111889.0</v>
      </c>
      <c r="G65" s="29">
        <v>1140.0</v>
      </c>
      <c r="H65" s="29">
        <v>38.0</v>
      </c>
      <c r="I65" s="29">
        <v>355.0</v>
      </c>
      <c r="J65" s="29">
        <v>1.0</v>
      </c>
      <c r="K65" s="29">
        <v>31.0</v>
      </c>
      <c r="L65" s="29">
        <v>315.0</v>
      </c>
      <c r="M65" s="29">
        <v>9.0</v>
      </c>
      <c r="N65" s="23">
        <f t="shared" si="1"/>
        <v>785</v>
      </c>
      <c r="O65" s="23" t="s">
        <v>544</v>
      </c>
      <c r="P65" s="23" t="s">
        <v>40</v>
      </c>
      <c r="R65" s="36"/>
    </row>
    <row r="66">
      <c r="A66" s="29">
        <v>2013.0</v>
      </c>
      <c r="B66" s="29">
        <v>1.0</v>
      </c>
      <c r="C66" s="29">
        <v>3.0</v>
      </c>
      <c r="D66" s="23" t="s">
        <v>2056</v>
      </c>
      <c r="E66" s="23" t="s">
        <v>1880</v>
      </c>
      <c r="F66" s="29">
        <v>53267.0</v>
      </c>
      <c r="G66" s="29">
        <v>429.0</v>
      </c>
      <c r="H66" s="29">
        <v>26.0</v>
      </c>
      <c r="I66" s="29">
        <v>298.0</v>
      </c>
      <c r="J66" s="29">
        <v>1.0</v>
      </c>
      <c r="K66" s="29">
        <v>69.0</v>
      </c>
      <c r="L66" s="29">
        <v>178.0</v>
      </c>
      <c r="M66" s="29">
        <v>11.0</v>
      </c>
      <c r="N66" s="23">
        <f t="shared" si="1"/>
        <v>131</v>
      </c>
      <c r="O66" s="23" t="s">
        <v>138</v>
      </c>
      <c r="P66" s="23" t="s">
        <v>26</v>
      </c>
      <c r="R66" s="36"/>
    </row>
    <row r="67">
      <c r="A67" s="29">
        <v>2013.0</v>
      </c>
      <c r="B67" s="29">
        <v>4.0</v>
      </c>
      <c r="C67" s="29">
        <v>3.0</v>
      </c>
      <c r="D67" s="23" t="s">
        <v>1991</v>
      </c>
      <c r="E67" s="23" t="s">
        <v>1904</v>
      </c>
      <c r="F67" s="29">
        <v>160090.0</v>
      </c>
      <c r="G67" s="29">
        <v>1309.0</v>
      </c>
      <c r="H67" s="29">
        <v>70.0</v>
      </c>
      <c r="I67" s="29">
        <v>1167.0</v>
      </c>
      <c r="J67" s="29">
        <v>2.0</v>
      </c>
      <c r="K67" s="29">
        <v>89.0</v>
      </c>
      <c r="L67" s="29">
        <v>137.0</v>
      </c>
      <c r="M67" s="29">
        <v>16.0</v>
      </c>
      <c r="N67" s="23">
        <f t="shared" si="1"/>
        <v>142</v>
      </c>
      <c r="O67" s="23" t="s">
        <v>138</v>
      </c>
      <c r="P67" s="23" t="s">
        <v>26</v>
      </c>
      <c r="R67" s="36"/>
    </row>
    <row r="68">
      <c r="A68" s="29">
        <v>2013.0</v>
      </c>
      <c r="B68" s="29">
        <v>7.0</v>
      </c>
      <c r="C68" s="29">
        <v>3.0</v>
      </c>
      <c r="D68" s="23" t="s">
        <v>1994</v>
      </c>
      <c r="E68" s="23" t="s">
        <v>1925</v>
      </c>
      <c r="F68" s="29">
        <v>199100.0</v>
      </c>
      <c r="G68" s="29">
        <v>1645.0</v>
      </c>
      <c r="H68" s="29">
        <v>70.0</v>
      </c>
      <c r="I68" s="29">
        <v>1327.0</v>
      </c>
      <c r="J68" s="29">
        <v>3.0</v>
      </c>
      <c r="K68" s="29">
        <v>80.0</v>
      </c>
      <c r="L68" s="29">
        <v>150.0</v>
      </c>
      <c r="M68" s="29">
        <v>18.0</v>
      </c>
      <c r="N68" s="23">
        <f t="shared" si="1"/>
        <v>318</v>
      </c>
      <c r="O68" s="23" t="s">
        <v>138</v>
      </c>
      <c r="P68" s="23" t="s">
        <v>40</v>
      </c>
      <c r="R68" s="36"/>
    </row>
    <row r="69">
      <c r="A69" s="29">
        <v>2013.0</v>
      </c>
      <c r="B69" s="29">
        <v>11.0</v>
      </c>
      <c r="C69" s="29">
        <v>3.0</v>
      </c>
      <c r="D69" s="23" t="s">
        <v>1998</v>
      </c>
      <c r="E69" s="23" t="s">
        <v>1946</v>
      </c>
      <c r="F69" s="29">
        <v>143438.0</v>
      </c>
      <c r="G69" s="29">
        <v>1316.0</v>
      </c>
      <c r="H69" s="29">
        <v>65.0</v>
      </c>
      <c r="I69" s="29">
        <v>870.0</v>
      </c>
      <c r="J69" s="29">
        <v>3.0</v>
      </c>
      <c r="K69" s="29">
        <v>66.0</v>
      </c>
      <c r="L69" s="29">
        <v>164.0</v>
      </c>
      <c r="M69" s="29">
        <v>13.0</v>
      </c>
      <c r="N69" s="23">
        <f t="shared" si="1"/>
        <v>446</v>
      </c>
      <c r="O69" s="23" t="s">
        <v>138</v>
      </c>
      <c r="P69" s="23" t="s">
        <v>40</v>
      </c>
      <c r="R69" s="36"/>
    </row>
    <row r="70">
      <c r="A70" s="29">
        <v>2013.0</v>
      </c>
      <c r="B70" s="29">
        <v>12.0</v>
      </c>
      <c r="C70" s="29">
        <v>3.0</v>
      </c>
      <c r="D70" s="23" t="s">
        <v>1999</v>
      </c>
      <c r="E70" s="23" t="s">
        <v>1880</v>
      </c>
      <c r="F70" s="29">
        <v>96542.0</v>
      </c>
      <c r="G70" s="29">
        <v>830.0</v>
      </c>
      <c r="H70" s="29">
        <v>40.0</v>
      </c>
      <c r="I70" s="29">
        <v>528.0</v>
      </c>
      <c r="J70" s="29">
        <v>1.0</v>
      </c>
      <c r="K70" s="29">
        <v>63.0</v>
      </c>
      <c r="L70" s="29">
        <v>182.0</v>
      </c>
      <c r="M70" s="29">
        <v>13.0</v>
      </c>
      <c r="N70" s="23">
        <f t="shared" si="1"/>
        <v>302</v>
      </c>
      <c r="O70" s="23" t="s">
        <v>138</v>
      </c>
      <c r="P70" s="23" t="s">
        <v>26</v>
      </c>
      <c r="R70" s="36"/>
    </row>
    <row r="71">
      <c r="A71" s="29">
        <v>2013.0</v>
      </c>
      <c r="B71" s="29">
        <v>23.0</v>
      </c>
      <c r="C71" s="29">
        <v>3.0</v>
      </c>
      <c r="D71" s="23" t="s">
        <v>2001</v>
      </c>
      <c r="E71" s="23" t="s">
        <v>1880</v>
      </c>
      <c r="F71" s="29">
        <v>125362.0</v>
      </c>
      <c r="G71" s="29">
        <v>1025.0</v>
      </c>
      <c r="H71" s="29">
        <v>41.0</v>
      </c>
      <c r="I71" s="29">
        <v>924.0</v>
      </c>
      <c r="J71" s="29">
        <v>2.0</v>
      </c>
      <c r="K71" s="29">
        <v>90.0</v>
      </c>
      <c r="L71" s="29">
        <v>135.0</v>
      </c>
      <c r="M71" s="29">
        <v>22.0</v>
      </c>
      <c r="N71" s="23">
        <f t="shared" si="1"/>
        <v>101</v>
      </c>
      <c r="O71" s="23" t="s">
        <v>138</v>
      </c>
      <c r="P71" s="23" t="s">
        <v>26</v>
      </c>
      <c r="R71" s="36"/>
    </row>
    <row r="72">
      <c r="A72" s="29">
        <v>2013.0</v>
      </c>
      <c r="B72" s="29">
        <v>30.0</v>
      </c>
      <c r="C72" s="29">
        <v>3.0</v>
      </c>
      <c r="D72" s="23" t="s">
        <v>2057</v>
      </c>
      <c r="E72" s="23" t="s">
        <v>1880</v>
      </c>
      <c r="F72" s="29">
        <v>100000.0</v>
      </c>
      <c r="G72" s="29">
        <v>750.0</v>
      </c>
      <c r="H72" s="29">
        <v>39.0</v>
      </c>
      <c r="I72" s="29">
        <v>467.0</v>
      </c>
      <c r="J72" s="29">
        <v>1.0</v>
      </c>
      <c r="K72" s="29">
        <v>62.0</v>
      </c>
      <c r="L72" s="29">
        <v>214.0</v>
      </c>
      <c r="M72" s="29">
        <v>11.0</v>
      </c>
      <c r="N72" s="23">
        <f t="shared" si="1"/>
        <v>283</v>
      </c>
      <c r="O72" s="23" t="s">
        <v>138</v>
      </c>
      <c r="P72" s="23" t="s">
        <v>26</v>
      </c>
      <c r="R72" s="36"/>
    </row>
    <row r="73">
      <c r="A73" s="29">
        <v>2013.0</v>
      </c>
      <c r="B73" s="29">
        <v>32.0</v>
      </c>
      <c r="C73" s="29">
        <v>3.0</v>
      </c>
      <c r="D73" s="23" t="s">
        <v>2002</v>
      </c>
      <c r="E73" s="23" t="s">
        <v>1971</v>
      </c>
      <c r="F73" s="29">
        <v>110359.0</v>
      </c>
      <c r="G73" s="29">
        <v>1226.0</v>
      </c>
      <c r="H73" s="29">
        <v>50.0</v>
      </c>
      <c r="I73" s="29">
        <v>754.0</v>
      </c>
      <c r="J73" s="29">
        <v>2.0</v>
      </c>
      <c r="K73" s="29">
        <v>61.0</v>
      </c>
      <c r="L73" s="29">
        <v>146.0</v>
      </c>
      <c r="M73" s="29">
        <v>15.0</v>
      </c>
      <c r="N73" s="23">
        <f t="shared" si="1"/>
        <v>472</v>
      </c>
      <c r="O73" s="23" t="s">
        <v>138</v>
      </c>
      <c r="P73" s="23" t="s">
        <v>26</v>
      </c>
      <c r="R73" s="36"/>
    </row>
    <row r="74">
      <c r="A74" s="29">
        <v>2013.0</v>
      </c>
      <c r="B74" s="29">
        <v>40.0</v>
      </c>
      <c r="C74" s="29">
        <v>3.0</v>
      </c>
      <c r="D74" s="23" t="s">
        <v>2003</v>
      </c>
      <c r="E74" s="23" t="s">
        <v>1925</v>
      </c>
      <c r="F74" s="29">
        <v>66663.0</v>
      </c>
      <c r="G74" s="29">
        <v>640.0</v>
      </c>
      <c r="H74" s="29">
        <v>31.0</v>
      </c>
      <c r="I74" s="29">
        <v>401.0</v>
      </c>
      <c r="J74" s="29">
        <v>2.0</v>
      </c>
      <c r="K74" s="29">
        <v>62.0</v>
      </c>
      <c r="L74" s="29">
        <v>166.0</v>
      </c>
      <c r="M74" s="29">
        <v>12.0</v>
      </c>
      <c r="N74" s="23">
        <f t="shared" si="1"/>
        <v>239</v>
      </c>
      <c r="O74" s="23" t="s">
        <v>138</v>
      </c>
      <c r="P74" s="23" t="s">
        <v>26</v>
      </c>
      <c r="R74" s="36"/>
    </row>
    <row r="75">
      <c r="A75" s="29">
        <v>2013.0</v>
      </c>
      <c r="B75" s="29">
        <v>43.0</v>
      </c>
      <c r="C75" s="29">
        <v>3.0</v>
      </c>
      <c r="D75" s="23" t="s">
        <v>2004</v>
      </c>
      <c r="E75" s="23" t="s">
        <v>1972</v>
      </c>
      <c r="F75" s="29">
        <v>517092.0</v>
      </c>
      <c r="G75" s="29">
        <v>5667.0</v>
      </c>
      <c r="H75" s="29">
        <v>209.0</v>
      </c>
      <c r="I75" s="29">
        <v>3847.0</v>
      </c>
      <c r="J75" s="29">
        <v>11.0</v>
      </c>
      <c r="K75" s="29">
        <v>67.0</v>
      </c>
      <c r="L75" s="29">
        <v>134.0</v>
      </c>
      <c r="M75" s="29">
        <v>18.0</v>
      </c>
      <c r="N75" s="23">
        <f t="shared" si="1"/>
        <v>1820</v>
      </c>
      <c r="O75" s="23" t="s">
        <v>138</v>
      </c>
      <c r="P75" s="23" t="s">
        <v>40</v>
      </c>
      <c r="R75" s="36"/>
    </row>
    <row r="76">
      <c r="A76" s="29">
        <v>2013.0</v>
      </c>
      <c r="B76" s="29">
        <v>47.0</v>
      </c>
      <c r="C76" s="29">
        <v>3.0</v>
      </c>
      <c r="D76" s="23" t="s">
        <v>2005</v>
      </c>
      <c r="E76" s="23" t="s">
        <v>1973</v>
      </c>
      <c r="F76" s="29">
        <v>52903.0</v>
      </c>
      <c r="G76" s="29">
        <v>725.0</v>
      </c>
      <c r="H76" s="29">
        <v>24.0</v>
      </c>
      <c r="I76" s="29">
        <v>505.0</v>
      </c>
      <c r="J76" s="29">
        <v>1.0</v>
      </c>
      <c r="K76" s="29">
        <v>69.0</v>
      </c>
      <c r="L76" s="29">
        <v>104.0</v>
      </c>
      <c r="M76" s="29">
        <v>21.0</v>
      </c>
      <c r="N76" s="23">
        <f t="shared" si="1"/>
        <v>220</v>
      </c>
      <c r="O76" s="23" t="s">
        <v>138</v>
      </c>
      <c r="P76" s="23" t="s">
        <v>26</v>
      </c>
      <c r="R76" s="36"/>
    </row>
    <row r="77">
      <c r="A77" s="29">
        <v>2013.0</v>
      </c>
      <c r="B77" s="29">
        <v>48.0</v>
      </c>
      <c r="C77" s="29">
        <v>3.0</v>
      </c>
      <c r="D77" s="23" t="s">
        <v>2008</v>
      </c>
      <c r="E77" s="23" t="s">
        <v>1880</v>
      </c>
      <c r="F77" s="29">
        <v>168587.0</v>
      </c>
      <c r="G77" s="29">
        <v>1463.0</v>
      </c>
      <c r="H77" s="29">
        <v>77.0</v>
      </c>
      <c r="I77" s="29">
        <v>1035.0</v>
      </c>
      <c r="J77" s="29">
        <v>3.0</v>
      </c>
      <c r="K77" s="29">
        <v>70.0</v>
      </c>
      <c r="L77" s="29">
        <v>162.0</v>
      </c>
      <c r="M77" s="29">
        <v>13.0</v>
      </c>
      <c r="N77" s="23">
        <f t="shared" si="1"/>
        <v>428</v>
      </c>
      <c r="O77" s="23" t="s">
        <v>138</v>
      </c>
      <c r="P77" s="23" t="s">
        <v>26</v>
      </c>
      <c r="R77" s="36"/>
    </row>
    <row r="78">
      <c r="A78" s="29">
        <v>2013.0</v>
      </c>
      <c r="B78" s="29">
        <v>49.0</v>
      </c>
      <c r="C78" s="29">
        <v>3.0</v>
      </c>
      <c r="D78" s="23" t="s">
        <v>2009</v>
      </c>
      <c r="E78" s="23" t="s">
        <v>1973</v>
      </c>
      <c r="F78" s="29">
        <v>411388.0</v>
      </c>
      <c r="G78" s="29">
        <v>3160.0</v>
      </c>
      <c r="H78" s="29">
        <v>155.0</v>
      </c>
      <c r="I78" s="29">
        <v>2445.0</v>
      </c>
      <c r="J78" s="29">
        <v>8.0</v>
      </c>
      <c r="K78" s="29">
        <v>77.0</v>
      </c>
      <c r="L78" s="29">
        <v>168.0</v>
      </c>
      <c r="M78" s="29">
        <v>15.0</v>
      </c>
      <c r="N78" s="23">
        <f t="shared" si="1"/>
        <v>715</v>
      </c>
      <c r="O78" s="23" t="s">
        <v>138</v>
      </c>
      <c r="P78" s="23" t="s">
        <v>40</v>
      </c>
      <c r="R78" s="36"/>
    </row>
    <row r="79">
      <c r="A79" s="29">
        <v>2013.0</v>
      </c>
      <c r="B79" s="29">
        <v>52.0</v>
      </c>
      <c r="C79" s="29">
        <v>3.0</v>
      </c>
      <c r="D79" s="23" t="s">
        <v>2010</v>
      </c>
      <c r="E79" s="23" t="s">
        <v>1904</v>
      </c>
      <c r="F79" s="29">
        <v>190120.0</v>
      </c>
      <c r="G79" s="29">
        <v>1600.0</v>
      </c>
      <c r="H79" s="29">
        <v>80.0</v>
      </c>
      <c r="I79" s="29">
        <v>1428.0</v>
      </c>
      <c r="J79" s="29">
        <v>4.0</v>
      </c>
      <c r="K79" s="29">
        <v>89.0</v>
      </c>
      <c r="L79" s="29">
        <v>133.0</v>
      </c>
      <c r="M79" s="29">
        <v>17.0</v>
      </c>
      <c r="N79" s="23">
        <f t="shared" si="1"/>
        <v>172</v>
      </c>
      <c r="O79" s="23" t="s">
        <v>138</v>
      </c>
      <c r="P79" s="23" t="s">
        <v>26</v>
      </c>
      <c r="R79" s="36"/>
    </row>
    <row r="80">
      <c r="A80" s="29">
        <v>2013.0</v>
      </c>
      <c r="B80" s="29">
        <v>54.0</v>
      </c>
      <c r="C80" s="29">
        <v>3.0</v>
      </c>
      <c r="D80" s="23" t="s">
        <v>2011</v>
      </c>
      <c r="E80" s="23" t="s">
        <v>1904</v>
      </c>
      <c r="F80" s="29">
        <v>362398.0</v>
      </c>
      <c r="G80" s="29">
        <v>3464.0</v>
      </c>
      <c r="H80" s="29">
        <v>170.0</v>
      </c>
      <c r="I80" s="29">
        <v>2674.0</v>
      </c>
      <c r="J80" s="29">
        <v>6.0</v>
      </c>
      <c r="K80" s="29">
        <v>77.0</v>
      </c>
      <c r="L80" s="29">
        <v>135.0</v>
      </c>
      <c r="M80" s="29">
        <v>15.0</v>
      </c>
      <c r="N80" s="23">
        <f t="shared" si="1"/>
        <v>790</v>
      </c>
      <c r="O80" s="23" t="s">
        <v>138</v>
      </c>
      <c r="P80" s="23" t="s">
        <v>26</v>
      </c>
      <c r="R80" s="36"/>
    </row>
    <row r="81">
      <c r="A81" s="29">
        <v>2013.0</v>
      </c>
      <c r="B81" s="29">
        <v>56.0</v>
      </c>
      <c r="C81" s="29">
        <v>3.0</v>
      </c>
      <c r="D81" s="23" t="s">
        <v>2014</v>
      </c>
      <c r="E81" s="23" t="s">
        <v>1904</v>
      </c>
      <c r="F81" s="29">
        <v>155566.0</v>
      </c>
      <c r="G81" s="29">
        <v>1420.0</v>
      </c>
      <c r="H81" s="29">
        <v>60.0</v>
      </c>
      <c r="I81" s="29">
        <v>994.0</v>
      </c>
      <c r="J81" s="29">
        <v>3.0</v>
      </c>
      <c r="K81" s="29">
        <v>70.0</v>
      </c>
      <c r="L81" s="29">
        <v>156.0</v>
      </c>
      <c r="M81" s="29">
        <v>16.0</v>
      </c>
      <c r="N81" s="23">
        <f t="shared" si="1"/>
        <v>426</v>
      </c>
      <c r="O81" s="23" t="s">
        <v>138</v>
      </c>
      <c r="P81" s="23" t="s">
        <v>26</v>
      </c>
      <c r="R81" s="36"/>
    </row>
    <row r="82">
      <c r="A82" s="29">
        <v>2013.0</v>
      </c>
      <c r="B82" s="29">
        <v>64.0</v>
      </c>
      <c r="C82" s="29">
        <v>3.0</v>
      </c>
      <c r="D82" s="23" t="s">
        <v>2015</v>
      </c>
      <c r="E82" s="23" t="s">
        <v>2006</v>
      </c>
      <c r="F82" s="29">
        <v>2918748.0</v>
      </c>
      <c r="G82" s="29">
        <v>18219.0</v>
      </c>
      <c r="H82" s="29">
        <v>910.0</v>
      </c>
      <c r="I82" s="29">
        <v>13011.0</v>
      </c>
      <c r="J82" s="29">
        <v>27.0</v>
      </c>
      <c r="K82" s="29">
        <v>71.0</v>
      </c>
      <c r="L82" s="29">
        <v>224.0</v>
      </c>
      <c r="M82" s="29">
        <v>14.0</v>
      </c>
      <c r="N82" s="23">
        <f t="shared" si="1"/>
        <v>5208</v>
      </c>
      <c r="O82" s="23" t="s">
        <v>138</v>
      </c>
      <c r="P82" s="23" t="s">
        <v>2007</v>
      </c>
      <c r="Q82" s="36"/>
      <c r="R82" s="36"/>
    </row>
    <row r="83">
      <c r="A83" s="29">
        <v>2013.0</v>
      </c>
      <c r="B83" s="29">
        <v>67.0</v>
      </c>
      <c r="C83" s="29">
        <v>3.0</v>
      </c>
      <c r="D83" s="23" t="s">
        <v>2058</v>
      </c>
      <c r="E83" s="23" t="s">
        <v>1880</v>
      </c>
      <c r="F83" s="29">
        <v>139435.0</v>
      </c>
      <c r="G83" s="29">
        <v>1415.0</v>
      </c>
      <c r="H83" s="29">
        <v>58.0</v>
      </c>
      <c r="I83" s="29">
        <v>867.0</v>
      </c>
      <c r="J83" s="29">
        <v>2.0</v>
      </c>
      <c r="K83" s="29">
        <v>61.0</v>
      </c>
      <c r="L83" s="29">
        <v>160.0</v>
      </c>
      <c r="M83" s="29">
        <v>14.0</v>
      </c>
      <c r="N83" s="23">
        <f t="shared" si="1"/>
        <v>548</v>
      </c>
      <c r="O83" s="23" t="s">
        <v>138</v>
      </c>
      <c r="P83" s="23" t="s">
        <v>26</v>
      </c>
      <c r="R83" s="36"/>
    </row>
    <row r="84">
      <c r="A84" s="29">
        <v>2013.0</v>
      </c>
      <c r="B84" s="29">
        <v>77.0</v>
      </c>
      <c r="C84" s="29">
        <v>3.0</v>
      </c>
      <c r="D84" s="23" t="s">
        <v>2016</v>
      </c>
      <c r="E84" s="23" t="s">
        <v>1946</v>
      </c>
      <c r="F84" s="29">
        <v>493638.0</v>
      </c>
      <c r="G84" s="29">
        <v>4850.0</v>
      </c>
      <c r="H84" s="29">
        <v>194.0</v>
      </c>
      <c r="I84" s="29">
        <v>3309.0</v>
      </c>
      <c r="J84" s="29">
        <v>10.0</v>
      </c>
      <c r="K84" s="29">
        <v>68.0</v>
      </c>
      <c r="L84" s="29">
        <v>149.0</v>
      </c>
      <c r="M84" s="29">
        <v>17.0</v>
      </c>
      <c r="N84" s="23">
        <f t="shared" si="1"/>
        <v>1541</v>
      </c>
      <c r="O84" s="23" t="s">
        <v>138</v>
      </c>
      <c r="P84" s="23" t="s">
        <v>40</v>
      </c>
      <c r="R84" s="36"/>
    </row>
    <row r="85">
      <c r="A85" s="29">
        <v>2013.0</v>
      </c>
      <c r="B85" s="29">
        <v>78.0</v>
      </c>
      <c r="C85" s="29">
        <v>3.0</v>
      </c>
      <c r="D85" s="23" t="s">
        <v>2054</v>
      </c>
      <c r="E85" s="23" t="s">
        <v>1880</v>
      </c>
      <c r="F85" s="29">
        <v>112708.0</v>
      </c>
      <c r="G85" s="29">
        <v>1158.0</v>
      </c>
      <c r="H85" s="29">
        <v>58.0</v>
      </c>
      <c r="I85" s="29">
        <v>699.0</v>
      </c>
      <c r="J85" s="29">
        <v>3.0</v>
      </c>
      <c r="K85" s="29">
        <v>60.0</v>
      </c>
      <c r="L85" s="29">
        <v>161.0</v>
      </c>
      <c r="M85" s="29">
        <v>12.0</v>
      </c>
      <c r="N85" s="23">
        <f t="shared" si="1"/>
        <v>459</v>
      </c>
      <c r="O85" s="23" t="s">
        <v>138</v>
      </c>
      <c r="P85" s="23" t="s">
        <v>26</v>
      </c>
      <c r="R85" s="36"/>
    </row>
    <row r="86">
      <c r="A86" s="29">
        <v>2013.0</v>
      </c>
      <c r="B86" s="29">
        <v>79.0</v>
      </c>
      <c r="C86" s="29">
        <v>3.0</v>
      </c>
      <c r="D86" s="23" t="s">
        <v>2059</v>
      </c>
      <c r="E86" s="23" t="s">
        <v>1880</v>
      </c>
      <c r="F86" s="29">
        <v>106000.0</v>
      </c>
      <c r="G86" s="29">
        <v>840.0</v>
      </c>
      <c r="H86" s="29">
        <v>42.0</v>
      </c>
      <c r="I86" s="29">
        <v>605.0</v>
      </c>
      <c r="J86" s="29">
        <v>1.0</v>
      </c>
      <c r="K86" s="29">
        <v>72.0</v>
      </c>
      <c r="L86" s="29">
        <v>175.0</v>
      </c>
      <c r="M86" s="29">
        <v>14.0</v>
      </c>
      <c r="N86" s="23">
        <f t="shared" si="1"/>
        <v>235</v>
      </c>
      <c r="O86" s="23" t="s">
        <v>138</v>
      </c>
      <c r="P86" s="23" t="s">
        <v>26</v>
      </c>
      <c r="R86" s="36"/>
    </row>
    <row r="87">
      <c r="A87" s="29">
        <v>2013.0</v>
      </c>
      <c r="B87" s="29">
        <v>89.0</v>
      </c>
      <c r="C87" s="29">
        <v>3.0</v>
      </c>
      <c r="D87" s="23" t="s">
        <v>2017</v>
      </c>
      <c r="E87" s="23" t="s">
        <v>2006</v>
      </c>
      <c r="F87" s="29">
        <v>789591.0</v>
      </c>
      <c r="G87" s="29">
        <v>6917.0</v>
      </c>
      <c r="H87" s="29">
        <v>281.0</v>
      </c>
      <c r="I87" s="29">
        <v>5644.0</v>
      </c>
      <c r="J87" s="29">
        <v>10.0</v>
      </c>
      <c r="K87" s="29">
        <v>81.0</v>
      </c>
      <c r="L87" s="29">
        <v>139.0</v>
      </c>
      <c r="M87" s="29">
        <v>20.0</v>
      </c>
      <c r="N87" s="23">
        <f t="shared" si="1"/>
        <v>1273</v>
      </c>
      <c r="O87" s="23" t="s">
        <v>138</v>
      </c>
      <c r="P87" s="23" t="s">
        <v>2007</v>
      </c>
      <c r="Q87" s="36"/>
      <c r="R87" s="36"/>
    </row>
    <row r="88">
      <c r="A88" s="29">
        <v>2013.0</v>
      </c>
      <c r="B88" s="29">
        <v>94.0</v>
      </c>
      <c r="C88" s="29">
        <v>3.0</v>
      </c>
      <c r="D88" s="23" t="s">
        <v>2018</v>
      </c>
      <c r="E88" s="23" t="s">
        <v>1925</v>
      </c>
      <c r="F88" s="29">
        <v>249988.0</v>
      </c>
      <c r="G88" s="29">
        <v>1860.0</v>
      </c>
      <c r="H88" s="29">
        <v>93.0</v>
      </c>
      <c r="I88" s="29">
        <v>1565.0</v>
      </c>
      <c r="J88" s="29">
        <v>4.0</v>
      </c>
      <c r="K88" s="29">
        <v>84.0</v>
      </c>
      <c r="L88" s="29">
        <v>159.0</v>
      </c>
      <c r="M88" s="29">
        <v>16.0</v>
      </c>
      <c r="N88" s="23">
        <f t="shared" si="1"/>
        <v>295</v>
      </c>
      <c r="O88" s="23" t="s">
        <v>138</v>
      </c>
      <c r="P88" s="23" t="s">
        <v>40</v>
      </c>
      <c r="R88" s="36"/>
    </row>
    <row r="89">
      <c r="A89" s="29">
        <v>2013.0</v>
      </c>
      <c r="B89" s="29">
        <v>110.0</v>
      </c>
      <c r="C89" s="29">
        <v>3.0</v>
      </c>
      <c r="D89" s="23" t="s">
        <v>2019</v>
      </c>
      <c r="E89" s="23" t="s">
        <v>1973</v>
      </c>
      <c r="F89" s="29">
        <v>207917.0</v>
      </c>
      <c r="G89" s="29">
        <v>1483.0</v>
      </c>
      <c r="H89" s="29">
        <v>89.0</v>
      </c>
      <c r="I89" s="29">
        <v>1029.0</v>
      </c>
      <c r="J89" s="29">
        <v>3.0</v>
      </c>
      <c r="K89" s="29">
        <v>69.0</v>
      </c>
      <c r="L89" s="29">
        <v>202.0</v>
      </c>
      <c r="M89" s="29">
        <v>11.0</v>
      </c>
      <c r="N89" s="23">
        <f t="shared" si="1"/>
        <v>454</v>
      </c>
      <c r="O89" s="23" t="s">
        <v>138</v>
      </c>
      <c r="P89" s="23" t="s">
        <v>40</v>
      </c>
      <c r="R89" s="36"/>
    </row>
    <row r="90">
      <c r="A90" s="29">
        <v>2013.0</v>
      </c>
      <c r="B90" s="29">
        <v>119.0</v>
      </c>
      <c r="C90" s="29">
        <v>3.0</v>
      </c>
      <c r="D90" s="23" t="s">
        <v>2020</v>
      </c>
      <c r="E90" s="23" t="s">
        <v>1925</v>
      </c>
      <c r="F90" s="29">
        <v>115558.0</v>
      </c>
      <c r="G90" s="29">
        <v>1230.0</v>
      </c>
      <c r="H90" s="29">
        <v>60.0</v>
      </c>
      <c r="I90" s="29">
        <v>1102.0</v>
      </c>
      <c r="J90" s="29">
        <v>2.0</v>
      </c>
      <c r="K90" s="29">
        <v>89.0</v>
      </c>
      <c r="L90" s="29">
        <v>104.0</v>
      </c>
      <c r="M90" s="29">
        <v>18.0</v>
      </c>
      <c r="N90" s="23">
        <f t="shared" si="1"/>
        <v>128</v>
      </c>
      <c r="O90" s="23" t="s">
        <v>138</v>
      </c>
      <c r="P90" s="23" t="s">
        <v>40</v>
      </c>
      <c r="R90" s="36"/>
    </row>
    <row r="91">
      <c r="A91" s="29">
        <v>2013.0</v>
      </c>
      <c r="B91" s="29">
        <v>128.0</v>
      </c>
      <c r="C91" s="29">
        <v>3.0</v>
      </c>
      <c r="D91" s="23" t="s">
        <v>2023</v>
      </c>
      <c r="E91" s="23" t="s">
        <v>1904</v>
      </c>
      <c r="F91" s="29">
        <v>292127.0</v>
      </c>
      <c r="G91" s="29">
        <v>2609.0</v>
      </c>
      <c r="H91" s="29">
        <v>115.0</v>
      </c>
      <c r="I91" s="29">
        <v>2111.0</v>
      </c>
      <c r="J91" s="29">
        <v>5.0</v>
      </c>
      <c r="K91" s="29">
        <v>80.0</v>
      </c>
      <c r="L91" s="29">
        <v>138.0</v>
      </c>
      <c r="M91" s="29">
        <v>18.0</v>
      </c>
      <c r="N91" s="23">
        <f t="shared" si="1"/>
        <v>498</v>
      </c>
      <c r="O91" s="23" t="s">
        <v>138</v>
      </c>
      <c r="P91" s="23" t="s">
        <v>26</v>
      </c>
      <c r="R91" s="36"/>
    </row>
    <row r="92">
      <c r="A92" s="29">
        <v>2013.0</v>
      </c>
      <c r="B92" s="29">
        <v>129.0</v>
      </c>
      <c r="C92" s="29">
        <v>3.0</v>
      </c>
      <c r="D92" s="23" t="s">
        <v>2025</v>
      </c>
      <c r="E92" s="23" t="s">
        <v>1880</v>
      </c>
      <c r="F92" s="29">
        <v>97550.0</v>
      </c>
      <c r="G92" s="29">
        <v>850.0</v>
      </c>
      <c r="H92" s="29">
        <v>56.0</v>
      </c>
      <c r="I92" s="29">
        <v>649.0</v>
      </c>
      <c r="J92" s="29">
        <v>1.0</v>
      </c>
      <c r="K92" s="29">
        <v>76.0</v>
      </c>
      <c r="L92" s="29">
        <v>150.0</v>
      </c>
      <c r="M92" s="29">
        <v>11.0</v>
      </c>
      <c r="N92" s="23">
        <f t="shared" si="1"/>
        <v>201</v>
      </c>
      <c r="O92" s="23" t="s">
        <v>138</v>
      </c>
      <c r="P92" s="23" t="s">
        <v>26</v>
      </c>
      <c r="R92" s="36"/>
    </row>
    <row r="93">
      <c r="A93" s="29">
        <v>2013.0</v>
      </c>
      <c r="B93" s="29">
        <v>131.0</v>
      </c>
      <c r="C93" s="29">
        <v>3.0</v>
      </c>
      <c r="D93" s="23" t="s">
        <v>2027</v>
      </c>
      <c r="E93" s="23" t="s">
        <v>1925</v>
      </c>
      <c r="F93" s="29">
        <v>516833.0</v>
      </c>
      <c r="G93" s="29">
        <v>3825.0</v>
      </c>
      <c r="H93" s="29">
        <v>179.0</v>
      </c>
      <c r="I93" s="29">
        <v>3011.0</v>
      </c>
      <c r="J93" s="29">
        <v>8.0</v>
      </c>
      <c r="K93" s="29">
        <v>78.0</v>
      </c>
      <c r="L93" s="29">
        <v>171.0</v>
      </c>
      <c r="M93" s="29">
        <v>16.0</v>
      </c>
      <c r="N93" s="23">
        <f t="shared" si="1"/>
        <v>814</v>
      </c>
      <c r="O93" s="23" t="s">
        <v>138</v>
      </c>
      <c r="P93" s="23" t="s">
        <v>26</v>
      </c>
      <c r="R93" s="36"/>
    </row>
    <row r="94">
      <c r="A94" s="29">
        <v>2013.0</v>
      </c>
      <c r="B94" s="29">
        <v>132.0</v>
      </c>
      <c r="C94" s="29">
        <v>3.0</v>
      </c>
      <c r="D94" s="23" t="s">
        <v>2029</v>
      </c>
      <c r="E94" s="23" t="s">
        <v>1904</v>
      </c>
      <c r="F94" s="29">
        <v>235223.0</v>
      </c>
      <c r="G94" s="29">
        <v>2228.0</v>
      </c>
      <c r="H94" s="29">
        <v>125.0</v>
      </c>
      <c r="I94" s="29">
        <v>1829.0</v>
      </c>
      <c r="J94" s="29">
        <v>5.0</v>
      </c>
      <c r="K94" s="29">
        <v>82.0</v>
      </c>
      <c r="L94" s="29">
        <v>128.0</v>
      </c>
      <c r="M94" s="29">
        <v>14.0</v>
      </c>
      <c r="N94" s="23">
        <f t="shared" si="1"/>
        <v>399</v>
      </c>
      <c r="O94" s="23" t="s">
        <v>138</v>
      </c>
      <c r="P94" s="23" t="s">
        <v>26</v>
      </c>
      <c r="R94" s="36"/>
    </row>
    <row r="95">
      <c r="A95" s="29">
        <v>2013.0</v>
      </c>
      <c r="B95" s="29">
        <v>134.0</v>
      </c>
      <c r="C95" s="29">
        <v>3.0</v>
      </c>
      <c r="D95" s="23" t="s">
        <v>2031</v>
      </c>
      <c r="E95" s="23" t="s">
        <v>1973</v>
      </c>
      <c r="F95" s="29">
        <v>144413.0</v>
      </c>
      <c r="G95" s="29">
        <v>1174.0</v>
      </c>
      <c r="H95" s="29">
        <v>75.0</v>
      </c>
      <c r="I95" s="29">
        <v>807.0</v>
      </c>
      <c r="J95" s="29">
        <v>3.0</v>
      </c>
      <c r="K95" s="29">
        <v>68.0</v>
      </c>
      <c r="L95" s="29">
        <v>178.0</v>
      </c>
      <c r="M95" s="29">
        <v>10.0</v>
      </c>
      <c r="N95" s="23">
        <f t="shared" si="1"/>
        <v>367</v>
      </c>
      <c r="O95" s="23" t="s">
        <v>138</v>
      </c>
      <c r="P95" s="23" t="s">
        <v>26</v>
      </c>
      <c r="R95" s="36"/>
    </row>
    <row r="96">
      <c r="A96" s="29">
        <v>2013.0</v>
      </c>
      <c r="B96" s="29">
        <v>139.0</v>
      </c>
      <c r="C96" s="29">
        <v>3.0</v>
      </c>
      <c r="D96" s="23" t="s">
        <v>2033</v>
      </c>
      <c r="E96" s="23" t="s">
        <v>1880</v>
      </c>
      <c r="F96" s="29">
        <v>143505.0</v>
      </c>
      <c r="G96" s="29">
        <v>1350.0</v>
      </c>
      <c r="H96" s="29">
        <v>59.0</v>
      </c>
      <c r="I96" s="29">
        <v>977.0</v>
      </c>
      <c r="J96" s="29">
        <v>2.0</v>
      </c>
      <c r="K96" s="29">
        <v>72.0</v>
      </c>
      <c r="L96" s="29">
        <v>146.0</v>
      </c>
      <c r="M96" s="29">
        <v>16.0</v>
      </c>
      <c r="N96" s="23">
        <f t="shared" si="1"/>
        <v>373</v>
      </c>
      <c r="O96" s="23" t="s">
        <v>138</v>
      </c>
      <c r="P96" s="23" t="s">
        <v>26</v>
      </c>
      <c r="R96" s="36"/>
    </row>
    <row r="97">
      <c r="A97" s="29">
        <v>2013.0</v>
      </c>
      <c r="B97" s="29">
        <v>142.0</v>
      </c>
      <c r="C97" s="29">
        <v>3.0</v>
      </c>
      <c r="D97" s="23" t="s">
        <v>2035</v>
      </c>
      <c r="E97" s="23" t="s">
        <v>1880</v>
      </c>
      <c r="F97" s="29">
        <v>182075.0</v>
      </c>
      <c r="G97" s="29">
        <v>1736.0</v>
      </c>
      <c r="H97" s="29">
        <v>72.0</v>
      </c>
      <c r="I97" s="29">
        <v>1181.0</v>
      </c>
      <c r="J97" s="29">
        <v>2.0</v>
      </c>
      <c r="K97" s="29">
        <v>68.0</v>
      </c>
      <c r="L97" s="29">
        <v>154.0</v>
      </c>
      <c r="M97" s="29">
        <v>16.0</v>
      </c>
      <c r="N97" s="23">
        <f t="shared" si="1"/>
        <v>555</v>
      </c>
      <c r="O97" s="23" t="s">
        <v>138</v>
      </c>
      <c r="P97" s="23" t="s">
        <v>26</v>
      </c>
      <c r="R97" s="36"/>
    </row>
    <row r="98">
      <c r="A98" s="29">
        <v>2013.0</v>
      </c>
      <c r="B98" s="29">
        <v>146.0</v>
      </c>
      <c r="C98" s="29">
        <v>3.0</v>
      </c>
      <c r="D98" s="23" t="s">
        <v>2036</v>
      </c>
      <c r="E98" s="23" t="s">
        <v>1946</v>
      </c>
      <c r="F98" s="29">
        <v>237212.0</v>
      </c>
      <c r="G98" s="29">
        <v>2290.0</v>
      </c>
      <c r="H98" s="29">
        <v>118.0</v>
      </c>
      <c r="I98" s="29">
        <v>1716.0</v>
      </c>
      <c r="J98" s="29">
        <v>5.0</v>
      </c>
      <c r="K98" s="29">
        <v>74.0</v>
      </c>
      <c r="L98" s="29">
        <v>138.0</v>
      </c>
      <c r="M98" s="29">
        <v>14.0</v>
      </c>
      <c r="N98" s="23">
        <f t="shared" si="1"/>
        <v>574</v>
      </c>
      <c r="O98" s="23" t="s">
        <v>138</v>
      </c>
      <c r="P98" s="23" t="s">
        <v>40</v>
      </c>
      <c r="R98" s="36"/>
    </row>
    <row r="99">
      <c r="A99" s="29">
        <v>2013.0</v>
      </c>
      <c r="B99" s="29">
        <v>155.0</v>
      </c>
      <c r="C99" s="29">
        <v>3.0</v>
      </c>
      <c r="D99" s="23" t="s">
        <v>2038</v>
      </c>
      <c r="E99" s="23" t="s">
        <v>1904</v>
      </c>
      <c r="F99" s="29">
        <v>742842.0</v>
      </c>
      <c r="G99" s="29">
        <v>5015.0</v>
      </c>
      <c r="H99" s="29">
        <v>258.0</v>
      </c>
      <c r="I99" s="29">
        <v>4686.0</v>
      </c>
      <c r="J99" s="29">
        <v>11.0</v>
      </c>
      <c r="K99" s="29">
        <v>93.0</v>
      </c>
      <c r="L99" s="29">
        <v>158.0</v>
      </c>
      <c r="M99" s="29">
        <v>18.0</v>
      </c>
      <c r="N99" s="23">
        <f t="shared" si="1"/>
        <v>329</v>
      </c>
      <c r="O99" s="23" t="s">
        <v>138</v>
      </c>
      <c r="P99" s="23" t="s">
        <v>40</v>
      </c>
      <c r="R99" s="36"/>
    </row>
    <row r="100">
      <c r="A100" s="29">
        <v>2013.0</v>
      </c>
      <c r="B100" s="29">
        <v>159.0</v>
      </c>
      <c r="C100" s="29">
        <v>3.0</v>
      </c>
      <c r="D100" s="23" t="s">
        <v>2039</v>
      </c>
      <c r="E100" s="23" t="s">
        <v>1925</v>
      </c>
      <c r="F100" s="29">
        <v>279136.0</v>
      </c>
      <c r="G100" s="29">
        <v>2061.0</v>
      </c>
      <c r="H100" s="29">
        <v>95.0</v>
      </c>
      <c r="I100" s="29">
        <v>1915.0</v>
      </c>
      <c r="J100" s="29">
        <v>5.0</v>
      </c>
      <c r="K100" s="29">
        <v>92.0</v>
      </c>
      <c r="L100" s="29">
        <v>145.0</v>
      </c>
      <c r="M100" s="29">
        <v>20.0</v>
      </c>
      <c r="N100" s="23">
        <f t="shared" si="1"/>
        <v>146</v>
      </c>
      <c r="O100" s="23" t="s">
        <v>138</v>
      </c>
      <c r="P100" s="23" t="s">
        <v>40</v>
      </c>
      <c r="R100" s="36"/>
    </row>
    <row r="101">
      <c r="A101" s="29">
        <v>2013.0</v>
      </c>
      <c r="B101" s="29">
        <v>160.0</v>
      </c>
      <c r="C101" s="29">
        <v>3.0</v>
      </c>
      <c r="D101" s="23" t="s">
        <v>2055</v>
      </c>
      <c r="E101" s="23" t="s">
        <v>1971</v>
      </c>
      <c r="F101" s="29">
        <v>30500.0</v>
      </c>
      <c r="G101" s="29">
        <v>323.0</v>
      </c>
      <c r="H101" s="29">
        <v>15.0</v>
      </c>
      <c r="I101" s="29">
        <v>193.0</v>
      </c>
      <c r="J101" s="29">
        <v>1.0</v>
      </c>
      <c r="K101" s="29">
        <v>59.0</v>
      </c>
      <c r="L101" s="29">
        <v>158.0</v>
      </c>
      <c r="M101" s="29">
        <v>12.0</v>
      </c>
      <c r="N101" s="23">
        <f t="shared" si="1"/>
        <v>130</v>
      </c>
      <c r="O101" s="23" t="s">
        <v>138</v>
      </c>
      <c r="P101" s="23" t="s">
        <v>26</v>
      </c>
      <c r="R101" s="36"/>
    </row>
    <row r="102">
      <c r="A102" s="29">
        <v>2013.0</v>
      </c>
      <c r="B102" s="29">
        <v>164.0</v>
      </c>
      <c r="C102" s="29">
        <v>3.0</v>
      </c>
      <c r="D102" s="23" t="s">
        <v>2042</v>
      </c>
      <c r="E102" s="23" t="s">
        <v>1925</v>
      </c>
      <c r="F102" s="29">
        <v>248455.0</v>
      </c>
      <c r="G102" s="29">
        <v>2269.0</v>
      </c>
      <c r="H102" s="29">
        <v>107.0</v>
      </c>
      <c r="I102" s="29">
        <v>1384.0</v>
      </c>
      <c r="J102" s="29">
        <v>4.0</v>
      </c>
      <c r="K102" s="29">
        <v>60.0</v>
      </c>
      <c r="L102" s="29">
        <v>179.0</v>
      </c>
      <c r="M102" s="29">
        <v>12.0</v>
      </c>
      <c r="N102" s="23">
        <f t="shared" si="1"/>
        <v>885</v>
      </c>
      <c r="O102" s="23" t="s">
        <v>138</v>
      </c>
      <c r="P102" s="23" t="s">
        <v>40</v>
      </c>
      <c r="R102" s="36"/>
    </row>
    <row r="103">
      <c r="A103" s="29">
        <v>2013.0</v>
      </c>
      <c r="B103" s="29">
        <v>165.0</v>
      </c>
      <c r="C103" s="29">
        <v>3.0</v>
      </c>
      <c r="D103" s="23" t="s">
        <v>2045</v>
      </c>
      <c r="E103" s="23" t="s">
        <v>1973</v>
      </c>
      <c r="F103" s="29">
        <v>130219.0</v>
      </c>
      <c r="G103" s="29">
        <v>1094.0</v>
      </c>
      <c r="H103" s="29">
        <v>66.0</v>
      </c>
      <c r="I103" s="29">
        <v>788.0</v>
      </c>
      <c r="J103" s="29">
        <v>2.0</v>
      </c>
      <c r="K103" s="29">
        <v>72.0</v>
      </c>
      <c r="L103" s="29">
        <v>165.0</v>
      </c>
      <c r="M103" s="29">
        <v>11.0</v>
      </c>
      <c r="N103" s="23">
        <f t="shared" si="1"/>
        <v>306</v>
      </c>
      <c r="O103" s="23" t="s">
        <v>138</v>
      </c>
      <c r="P103" s="23" t="s">
        <v>40</v>
      </c>
      <c r="R103" s="36"/>
    </row>
    <row r="104">
      <c r="A104" s="29">
        <v>2013.0</v>
      </c>
      <c r="B104" s="29">
        <v>43.0</v>
      </c>
      <c r="C104" s="29">
        <v>9.0</v>
      </c>
      <c r="D104" s="23" t="s">
        <v>2004</v>
      </c>
      <c r="E104" s="23" t="s">
        <v>1972</v>
      </c>
      <c r="F104" s="29">
        <v>70500.0</v>
      </c>
      <c r="G104" s="29">
        <v>725.0</v>
      </c>
      <c r="H104" s="29">
        <v>39.0</v>
      </c>
      <c r="I104" s="29">
        <v>304.0</v>
      </c>
      <c r="J104" s="29">
        <v>2.0</v>
      </c>
      <c r="K104" s="29">
        <v>41.0</v>
      </c>
      <c r="L104" s="29">
        <v>231.0</v>
      </c>
      <c r="M104" s="29">
        <v>7.0</v>
      </c>
      <c r="N104" s="23">
        <f t="shared" si="1"/>
        <v>421</v>
      </c>
      <c r="O104" s="23" t="s">
        <v>2060</v>
      </c>
      <c r="P104" s="23" t="s">
        <v>40</v>
      </c>
      <c r="R104" s="36"/>
    </row>
    <row r="105">
      <c r="A105" s="29">
        <v>2013.0</v>
      </c>
      <c r="B105" s="29">
        <v>49.0</v>
      </c>
      <c r="C105" s="29">
        <v>9.0</v>
      </c>
      <c r="D105" s="23" t="s">
        <v>2009</v>
      </c>
      <c r="E105" s="23" t="s">
        <v>1973</v>
      </c>
      <c r="F105" s="29">
        <v>53950.0</v>
      </c>
      <c r="G105" s="29">
        <v>460.0</v>
      </c>
      <c r="H105" s="29">
        <v>23.0</v>
      </c>
      <c r="I105" s="29">
        <v>15.0</v>
      </c>
      <c r="J105" s="29">
        <v>1.0</v>
      </c>
      <c r="K105" s="29">
        <v>3.0</v>
      </c>
      <c r="L105" s="29">
        <v>3596.0</v>
      </c>
      <c r="M105" s="29">
        <v>0.0</v>
      </c>
      <c r="N105" s="23">
        <f t="shared" si="1"/>
        <v>445</v>
      </c>
      <c r="O105" s="23" t="s">
        <v>2060</v>
      </c>
      <c r="P105" s="23" t="s">
        <v>40</v>
      </c>
      <c r="R105" s="36"/>
    </row>
    <row r="106">
      <c r="A106" s="29">
        <v>2013.0</v>
      </c>
      <c r="B106" s="29">
        <v>89.0</v>
      </c>
      <c r="C106" s="29">
        <v>9.0</v>
      </c>
      <c r="D106" s="23" t="s">
        <v>2017</v>
      </c>
      <c r="E106" s="23" t="s">
        <v>2006</v>
      </c>
      <c r="F106" s="29">
        <v>10000.0</v>
      </c>
      <c r="G106" s="29">
        <v>150.0</v>
      </c>
      <c r="H106" s="29">
        <v>6.0</v>
      </c>
      <c r="I106" s="29">
        <v>49.0</v>
      </c>
      <c r="J106" s="29">
        <v>1.0</v>
      </c>
      <c r="K106" s="29">
        <v>32.0</v>
      </c>
      <c r="L106" s="29">
        <v>204.0</v>
      </c>
      <c r="M106" s="29">
        <v>8.0</v>
      </c>
      <c r="N106" s="23">
        <f t="shared" si="1"/>
        <v>101</v>
      </c>
      <c r="O106" s="23" t="s">
        <v>2060</v>
      </c>
      <c r="P106" s="23" t="s">
        <v>2007</v>
      </c>
      <c r="Q106" s="36"/>
      <c r="R106" s="36"/>
    </row>
    <row r="107">
      <c r="A107" s="29">
        <v>2011.0</v>
      </c>
      <c r="B107" s="29">
        <v>4.0</v>
      </c>
      <c r="C107" s="29">
        <v>1.0</v>
      </c>
      <c r="D107" s="23" t="s">
        <v>1991</v>
      </c>
      <c r="E107" s="23" t="s">
        <v>1904</v>
      </c>
      <c r="F107" s="29">
        <v>220979.0</v>
      </c>
      <c r="G107" s="29">
        <v>1250.0</v>
      </c>
      <c r="H107" s="29">
        <v>61.0</v>
      </c>
      <c r="I107" s="29">
        <v>1111.0</v>
      </c>
      <c r="J107" s="29">
        <v>1.0</v>
      </c>
      <c r="K107" s="29">
        <v>88.0</v>
      </c>
      <c r="L107" s="29">
        <v>198.0</v>
      </c>
      <c r="M107" s="29">
        <v>18.0</v>
      </c>
      <c r="N107" s="23">
        <f t="shared" si="1"/>
        <v>139</v>
      </c>
      <c r="O107" s="23" t="s">
        <v>1992</v>
      </c>
      <c r="P107" s="23" t="s">
        <v>26</v>
      </c>
      <c r="R107" s="36"/>
    </row>
    <row r="108">
      <c r="A108" s="29">
        <v>2011.0</v>
      </c>
      <c r="B108" s="29">
        <v>7.0</v>
      </c>
      <c r="C108" s="29">
        <v>1.0</v>
      </c>
      <c r="D108" s="23" t="s">
        <v>1994</v>
      </c>
      <c r="E108" s="23" t="s">
        <v>1925</v>
      </c>
      <c r="F108" s="29">
        <v>250000.0</v>
      </c>
      <c r="G108" s="29">
        <v>1200.0</v>
      </c>
      <c r="H108" s="29">
        <v>40.0</v>
      </c>
      <c r="I108" s="29">
        <v>976.0</v>
      </c>
      <c r="J108" s="29">
        <v>1.0</v>
      </c>
      <c r="K108" s="29">
        <v>81.0</v>
      </c>
      <c r="L108" s="29">
        <v>256.0</v>
      </c>
      <c r="M108" s="29">
        <v>24.0</v>
      </c>
      <c r="N108" s="23">
        <f t="shared" si="1"/>
        <v>224</v>
      </c>
      <c r="O108" s="23" t="s">
        <v>1992</v>
      </c>
      <c r="P108" s="23" t="s">
        <v>40</v>
      </c>
      <c r="R108" s="36"/>
    </row>
    <row r="109">
      <c r="A109" s="29">
        <v>2011.0</v>
      </c>
      <c r="B109" s="29">
        <v>11.0</v>
      </c>
      <c r="C109" s="29">
        <v>1.0</v>
      </c>
      <c r="D109" s="23" t="s">
        <v>1998</v>
      </c>
      <c r="E109" s="23" t="s">
        <v>1946</v>
      </c>
      <c r="F109" s="29">
        <v>213638.0</v>
      </c>
      <c r="G109" s="29">
        <v>1085.0</v>
      </c>
      <c r="H109" s="29">
        <v>51.0</v>
      </c>
      <c r="I109" s="29">
        <v>708.0</v>
      </c>
      <c r="J109" s="29">
        <v>2.0</v>
      </c>
      <c r="K109" s="29">
        <v>65.0</v>
      </c>
      <c r="L109" s="29">
        <v>301.0</v>
      </c>
      <c r="M109" s="29">
        <v>13.0</v>
      </c>
      <c r="N109" s="23">
        <f t="shared" si="1"/>
        <v>377</v>
      </c>
      <c r="O109" s="23" t="s">
        <v>1992</v>
      </c>
      <c r="P109" s="23" t="s">
        <v>40</v>
      </c>
      <c r="R109" s="36"/>
    </row>
    <row r="110">
      <c r="A110" s="29">
        <v>2011.0</v>
      </c>
      <c r="B110" s="29">
        <v>12.0</v>
      </c>
      <c r="C110" s="29">
        <v>1.0</v>
      </c>
      <c r="D110" s="23" t="s">
        <v>1999</v>
      </c>
      <c r="E110" s="23" t="s">
        <v>1880</v>
      </c>
      <c r="F110" s="29">
        <v>84384.0</v>
      </c>
      <c r="G110" s="29">
        <v>415.0</v>
      </c>
      <c r="H110" s="29">
        <v>15.0</v>
      </c>
      <c r="I110" s="29">
        <v>343.0</v>
      </c>
      <c r="J110" s="29">
        <v>1.0</v>
      </c>
      <c r="K110" s="29">
        <v>82.0</v>
      </c>
      <c r="L110" s="29">
        <v>246.0</v>
      </c>
      <c r="M110" s="29">
        <v>22.0</v>
      </c>
      <c r="N110" s="23">
        <f t="shared" si="1"/>
        <v>72</v>
      </c>
      <c r="O110" s="23" t="s">
        <v>1992</v>
      </c>
      <c r="P110" s="23" t="s">
        <v>26</v>
      </c>
      <c r="R110" s="36"/>
    </row>
    <row r="111">
      <c r="A111" s="29">
        <v>2011.0</v>
      </c>
      <c r="B111" s="29">
        <v>23.0</v>
      </c>
      <c r="C111" s="29">
        <v>1.0</v>
      </c>
      <c r="D111" s="23" t="s">
        <v>2001</v>
      </c>
      <c r="E111" s="23" t="s">
        <v>1880</v>
      </c>
      <c r="F111" s="29">
        <v>175558.0</v>
      </c>
      <c r="G111" s="29">
        <v>1200.0</v>
      </c>
      <c r="H111" s="29">
        <v>33.0</v>
      </c>
      <c r="I111" s="29">
        <v>522.0</v>
      </c>
      <c r="J111" s="29">
        <v>1.0</v>
      </c>
      <c r="K111" s="29">
        <v>43.0</v>
      </c>
      <c r="L111" s="29">
        <v>336.0</v>
      </c>
      <c r="M111" s="29">
        <v>15.0</v>
      </c>
      <c r="N111" s="23">
        <f t="shared" si="1"/>
        <v>678</v>
      </c>
      <c r="O111" s="23" t="s">
        <v>1992</v>
      </c>
      <c r="P111" s="23" t="s">
        <v>26</v>
      </c>
      <c r="R111" s="36"/>
    </row>
    <row r="112">
      <c r="A112" s="29">
        <v>2011.0</v>
      </c>
      <c r="B112" s="29">
        <v>32.0</v>
      </c>
      <c r="C112" s="29">
        <v>1.0</v>
      </c>
      <c r="D112" s="23" t="s">
        <v>2002</v>
      </c>
      <c r="E112" s="23" t="s">
        <v>1971</v>
      </c>
      <c r="F112" s="29">
        <v>152566.0</v>
      </c>
      <c r="G112" s="29">
        <v>2999.0</v>
      </c>
      <c r="H112" s="29">
        <v>40.0</v>
      </c>
      <c r="I112" s="29">
        <v>524.0</v>
      </c>
      <c r="J112" s="29">
        <v>1.0</v>
      </c>
      <c r="K112" s="29">
        <v>17.0</v>
      </c>
      <c r="L112" s="29">
        <v>291.0</v>
      </c>
      <c r="M112" s="29">
        <v>13.0</v>
      </c>
      <c r="N112" s="23">
        <f t="shared" si="1"/>
        <v>2475</v>
      </c>
      <c r="O112" s="23" t="s">
        <v>1992</v>
      </c>
      <c r="P112" s="23" t="s">
        <v>26</v>
      </c>
      <c r="R112" s="36"/>
    </row>
    <row r="113">
      <c r="A113" s="29">
        <v>2011.0</v>
      </c>
      <c r="B113" s="29">
        <v>40.0</v>
      </c>
      <c r="C113" s="29">
        <v>1.0</v>
      </c>
      <c r="D113" s="23" t="s">
        <v>2003</v>
      </c>
      <c r="E113" s="23" t="s">
        <v>1925</v>
      </c>
      <c r="F113" s="29">
        <v>87707.0</v>
      </c>
      <c r="G113" s="29">
        <v>300.0</v>
      </c>
      <c r="H113" s="29">
        <v>20.0</v>
      </c>
      <c r="I113" s="29">
        <v>263.0</v>
      </c>
      <c r="J113" s="29">
        <v>1.0</v>
      </c>
      <c r="K113" s="29">
        <v>87.0</v>
      </c>
      <c r="L113" s="29">
        <v>333.0</v>
      </c>
      <c r="M113" s="29">
        <v>13.0</v>
      </c>
      <c r="N113" s="23">
        <f t="shared" si="1"/>
        <v>37</v>
      </c>
      <c r="O113" s="23" t="s">
        <v>1992</v>
      </c>
      <c r="P113" s="23" t="s">
        <v>26</v>
      </c>
      <c r="R113" s="36"/>
    </row>
    <row r="114">
      <c r="A114" s="29">
        <v>2011.0</v>
      </c>
      <c r="B114" s="29">
        <v>43.0</v>
      </c>
      <c r="C114" s="29">
        <v>1.0</v>
      </c>
      <c r="D114" s="23" t="s">
        <v>2004</v>
      </c>
      <c r="E114" s="23" t="s">
        <v>1972</v>
      </c>
      <c r="F114" s="29">
        <v>440984.0</v>
      </c>
      <c r="G114" s="29">
        <v>2460.0</v>
      </c>
      <c r="H114" s="29">
        <v>106.0</v>
      </c>
      <c r="I114" s="29">
        <v>1922.0</v>
      </c>
      <c r="J114" s="29">
        <v>2.0</v>
      </c>
      <c r="K114" s="29">
        <v>78.0</v>
      </c>
      <c r="L114" s="29">
        <v>229.0</v>
      </c>
      <c r="M114" s="29">
        <v>18.0</v>
      </c>
      <c r="N114" s="23">
        <f t="shared" si="1"/>
        <v>538</v>
      </c>
      <c r="O114" s="23" t="s">
        <v>1992</v>
      </c>
      <c r="P114" s="23" t="s">
        <v>40</v>
      </c>
      <c r="R114" s="36"/>
    </row>
    <row r="115">
      <c r="A115" s="29">
        <v>2011.0</v>
      </c>
      <c r="B115" s="29">
        <v>47.0</v>
      </c>
      <c r="C115" s="29">
        <v>1.0</v>
      </c>
      <c r="D115" s="23" t="s">
        <v>2005</v>
      </c>
      <c r="E115" s="23" t="s">
        <v>1973</v>
      </c>
      <c r="F115" s="29">
        <v>118851.0</v>
      </c>
      <c r="G115" s="29">
        <v>781.0</v>
      </c>
      <c r="H115" s="29">
        <v>54.0</v>
      </c>
      <c r="I115" s="29">
        <v>374.0</v>
      </c>
      <c r="J115" s="29">
        <v>1.0</v>
      </c>
      <c r="K115" s="29">
        <v>47.0</v>
      </c>
      <c r="L115" s="29">
        <v>317.0</v>
      </c>
      <c r="M115" s="29">
        <v>6.0</v>
      </c>
      <c r="N115" s="23">
        <f t="shared" si="1"/>
        <v>407</v>
      </c>
      <c r="O115" s="23" t="s">
        <v>1992</v>
      </c>
      <c r="P115" s="23" t="s">
        <v>26</v>
      </c>
      <c r="R115" s="36"/>
    </row>
    <row r="116">
      <c r="A116" s="29">
        <v>2011.0</v>
      </c>
      <c r="B116" s="29">
        <v>48.0</v>
      </c>
      <c r="C116" s="29">
        <v>1.0</v>
      </c>
      <c r="D116" s="23" t="s">
        <v>2008</v>
      </c>
      <c r="E116" s="23" t="s">
        <v>1880</v>
      </c>
      <c r="F116" s="29">
        <v>149531.0</v>
      </c>
      <c r="G116" s="29">
        <v>800.0</v>
      </c>
      <c r="H116" s="29">
        <v>58.0</v>
      </c>
      <c r="I116" s="29">
        <v>800.0</v>
      </c>
      <c r="J116" s="29">
        <v>1.0</v>
      </c>
      <c r="K116" s="29">
        <v>100.0</v>
      </c>
      <c r="L116" s="29">
        <v>186.0</v>
      </c>
      <c r="M116" s="29">
        <v>13.0</v>
      </c>
      <c r="N116" s="23">
        <f t="shared" si="1"/>
        <v>0</v>
      </c>
      <c r="O116" s="23" t="s">
        <v>1992</v>
      </c>
      <c r="P116" s="23" t="s">
        <v>26</v>
      </c>
      <c r="R116" s="36"/>
    </row>
    <row r="117">
      <c r="A117" s="29">
        <v>2011.0</v>
      </c>
      <c r="B117" s="29">
        <v>49.0</v>
      </c>
      <c r="C117" s="29">
        <v>1.0</v>
      </c>
      <c r="D117" s="23" t="s">
        <v>2009</v>
      </c>
      <c r="E117" s="23" t="s">
        <v>1973</v>
      </c>
      <c r="F117" s="29">
        <v>388426.0</v>
      </c>
      <c r="G117" s="29">
        <v>2430.0</v>
      </c>
      <c r="H117" s="29">
        <v>108.0</v>
      </c>
      <c r="I117" s="29">
        <v>1802.0</v>
      </c>
      <c r="J117" s="29">
        <v>2.0</v>
      </c>
      <c r="K117" s="29">
        <v>74.0</v>
      </c>
      <c r="L117" s="29">
        <v>215.0</v>
      </c>
      <c r="M117" s="29">
        <v>16.0</v>
      </c>
      <c r="N117" s="23">
        <f t="shared" si="1"/>
        <v>628</v>
      </c>
      <c r="O117" s="23" t="s">
        <v>1992</v>
      </c>
      <c r="P117" s="23" t="s">
        <v>40</v>
      </c>
      <c r="R117" s="36"/>
    </row>
    <row r="118">
      <c r="A118" s="29">
        <v>2011.0</v>
      </c>
      <c r="B118" s="29">
        <v>52.0</v>
      </c>
      <c r="C118" s="29">
        <v>1.0</v>
      </c>
      <c r="D118" s="23" t="s">
        <v>2010</v>
      </c>
      <c r="E118" s="23" t="s">
        <v>1904</v>
      </c>
      <c r="F118" s="29">
        <v>218933.0</v>
      </c>
      <c r="G118" s="29">
        <v>1450.0</v>
      </c>
      <c r="H118" s="29">
        <v>60.0</v>
      </c>
      <c r="I118" s="29">
        <v>1291.0</v>
      </c>
      <c r="J118" s="29">
        <v>1.0</v>
      </c>
      <c r="K118" s="29">
        <v>89.0</v>
      </c>
      <c r="L118" s="29">
        <v>169.0</v>
      </c>
      <c r="M118" s="29">
        <v>21.0</v>
      </c>
      <c r="N118" s="23">
        <f t="shared" si="1"/>
        <v>159</v>
      </c>
      <c r="O118" s="23" t="s">
        <v>1992</v>
      </c>
      <c r="P118" s="23" t="s">
        <v>26</v>
      </c>
      <c r="R118" s="36"/>
    </row>
    <row r="119">
      <c r="A119" s="29">
        <v>2011.0</v>
      </c>
      <c r="B119" s="29">
        <v>54.0</v>
      </c>
      <c r="C119" s="29">
        <v>1.0</v>
      </c>
      <c r="D119" s="23" t="s">
        <v>2011</v>
      </c>
      <c r="E119" s="23" t="s">
        <v>1904</v>
      </c>
      <c r="F119" s="29">
        <v>369740.0</v>
      </c>
      <c r="G119" s="29">
        <v>2500.0</v>
      </c>
      <c r="H119" s="29">
        <v>105.0</v>
      </c>
      <c r="I119" s="29">
        <v>2204.0</v>
      </c>
      <c r="J119" s="29">
        <v>1.0</v>
      </c>
      <c r="K119" s="29">
        <v>88.0</v>
      </c>
      <c r="L119" s="29">
        <v>167.0</v>
      </c>
      <c r="M119" s="29">
        <v>20.0</v>
      </c>
      <c r="N119" s="23">
        <f t="shared" si="1"/>
        <v>296</v>
      </c>
      <c r="O119" s="23" t="s">
        <v>1992</v>
      </c>
      <c r="P119" s="23" t="s">
        <v>26</v>
      </c>
      <c r="R119" s="36"/>
    </row>
    <row r="120">
      <c r="A120" s="29">
        <v>2011.0</v>
      </c>
      <c r="B120" s="29">
        <v>56.0</v>
      </c>
      <c r="C120" s="29">
        <v>1.0</v>
      </c>
      <c r="D120" s="23" t="s">
        <v>2014</v>
      </c>
      <c r="E120" s="23" t="s">
        <v>1904</v>
      </c>
      <c r="F120" s="29">
        <v>164116.0</v>
      </c>
      <c r="G120" s="29">
        <v>750.0</v>
      </c>
      <c r="H120" s="29">
        <v>35.0</v>
      </c>
      <c r="I120" s="29">
        <v>756.0</v>
      </c>
      <c r="J120" s="29">
        <v>1.0</v>
      </c>
      <c r="K120" s="29">
        <v>100.0</v>
      </c>
      <c r="L120" s="29">
        <v>217.0</v>
      </c>
      <c r="M120" s="29">
        <v>21.0</v>
      </c>
      <c r="N120" s="23">
        <f t="shared" si="1"/>
        <v>-6</v>
      </c>
      <c r="O120" s="23" t="s">
        <v>1992</v>
      </c>
      <c r="P120" s="23" t="s">
        <v>26</v>
      </c>
      <c r="R120" s="36"/>
    </row>
    <row r="121">
      <c r="A121" s="29">
        <v>2011.0</v>
      </c>
      <c r="B121" s="29">
        <v>64.0</v>
      </c>
      <c r="C121" s="29">
        <v>1.0</v>
      </c>
      <c r="D121" s="23" t="s">
        <v>2015</v>
      </c>
      <c r="E121" s="23" t="s">
        <v>2006</v>
      </c>
      <c r="F121" s="29">
        <v>1729588.0</v>
      </c>
      <c r="G121" s="29">
        <v>9588.0</v>
      </c>
      <c r="H121" s="29">
        <v>565.0</v>
      </c>
      <c r="I121" s="29">
        <v>4401.0</v>
      </c>
      <c r="J121" s="29">
        <v>10.0</v>
      </c>
      <c r="K121" s="29">
        <v>45.0</v>
      </c>
      <c r="L121" s="29">
        <v>392.0</v>
      </c>
      <c r="M121" s="29">
        <v>7.0</v>
      </c>
      <c r="N121" s="23">
        <f t="shared" si="1"/>
        <v>5187</v>
      </c>
      <c r="O121" s="23" t="s">
        <v>1992</v>
      </c>
      <c r="P121" s="23" t="s">
        <v>2007</v>
      </c>
      <c r="Q121" s="36"/>
      <c r="R121" s="36"/>
    </row>
    <row r="122">
      <c r="A122" s="29">
        <v>2011.0</v>
      </c>
      <c r="B122" s="29">
        <v>77.0</v>
      </c>
      <c r="C122" s="29">
        <v>1.0</v>
      </c>
      <c r="D122" s="23" t="s">
        <v>2016</v>
      </c>
      <c r="E122" s="23" t="s">
        <v>1946</v>
      </c>
      <c r="F122" s="29">
        <v>415596.0</v>
      </c>
      <c r="G122" s="29">
        <v>3248.0</v>
      </c>
      <c r="H122" s="29">
        <v>78.0</v>
      </c>
      <c r="I122" s="29">
        <v>1872.0</v>
      </c>
      <c r="J122" s="29">
        <v>2.0</v>
      </c>
      <c r="K122" s="29">
        <v>57.0</v>
      </c>
      <c r="L122" s="29">
        <v>222.0</v>
      </c>
      <c r="M122" s="29">
        <v>24.0</v>
      </c>
      <c r="N122" s="23">
        <f t="shared" si="1"/>
        <v>1376</v>
      </c>
      <c r="O122" s="23" t="s">
        <v>1992</v>
      </c>
      <c r="P122" s="23" t="s">
        <v>40</v>
      </c>
      <c r="R122" s="36"/>
    </row>
    <row r="123">
      <c r="A123" s="29">
        <v>2011.0</v>
      </c>
      <c r="B123" s="29">
        <v>89.0</v>
      </c>
      <c r="C123" s="29">
        <v>1.0</v>
      </c>
      <c r="D123" s="23" t="s">
        <v>2017</v>
      </c>
      <c r="E123" s="23" t="s">
        <v>2006</v>
      </c>
      <c r="F123" s="29">
        <v>426168.0</v>
      </c>
      <c r="G123" s="29">
        <v>2999.0</v>
      </c>
      <c r="H123" s="29">
        <v>124.0</v>
      </c>
      <c r="I123" s="29">
        <v>2517.0</v>
      </c>
      <c r="J123" s="29">
        <v>1.0</v>
      </c>
      <c r="K123" s="29">
        <v>83.0</v>
      </c>
      <c r="L123" s="29">
        <v>169.0</v>
      </c>
      <c r="M123" s="29">
        <v>20.0</v>
      </c>
      <c r="N123" s="23">
        <f t="shared" si="1"/>
        <v>482</v>
      </c>
      <c r="O123" s="23" t="s">
        <v>1992</v>
      </c>
      <c r="P123" s="23" t="s">
        <v>2007</v>
      </c>
      <c r="Q123" s="36"/>
      <c r="R123" s="36"/>
    </row>
    <row r="124">
      <c r="A124" s="29">
        <v>2011.0</v>
      </c>
      <c r="B124" s="29">
        <v>94.0</v>
      </c>
      <c r="C124" s="29">
        <v>1.0</v>
      </c>
      <c r="D124" s="23" t="s">
        <v>2018</v>
      </c>
      <c r="E124" s="23" t="s">
        <v>1925</v>
      </c>
      <c r="F124" s="29">
        <v>245071.0</v>
      </c>
      <c r="G124" s="29">
        <v>1540.0</v>
      </c>
      <c r="H124" s="29">
        <v>70.0</v>
      </c>
      <c r="I124" s="29">
        <v>1450.0</v>
      </c>
      <c r="J124" s="29">
        <v>1.0</v>
      </c>
      <c r="K124" s="29">
        <v>94.0</v>
      </c>
      <c r="L124" s="29">
        <v>169.0</v>
      </c>
      <c r="M124" s="29">
        <v>20.0</v>
      </c>
      <c r="N124" s="23">
        <f t="shared" si="1"/>
        <v>90</v>
      </c>
      <c r="O124" s="23" t="s">
        <v>1992</v>
      </c>
      <c r="P124" s="23" t="s">
        <v>40</v>
      </c>
      <c r="R124" s="36"/>
    </row>
    <row r="125">
      <c r="A125" s="29">
        <v>2011.0</v>
      </c>
      <c r="B125" s="29">
        <v>110.0</v>
      </c>
      <c r="C125" s="29">
        <v>1.0</v>
      </c>
      <c r="D125" s="23" t="s">
        <v>2019</v>
      </c>
      <c r="E125" s="23" t="s">
        <v>1973</v>
      </c>
      <c r="F125" s="29">
        <v>224458.0</v>
      </c>
      <c r="G125" s="29">
        <v>1081.0</v>
      </c>
      <c r="H125" s="29">
        <v>60.0</v>
      </c>
      <c r="I125" s="29">
        <v>752.0</v>
      </c>
      <c r="J125" s="29">
        <v>1.0</v>
      </c>
      <c r="K125" s="29">
        <v>69.0</v>
      </c>
      <c r="L125" s="29">
        <v>298.0</v>
      </c>
      <c r="M125" s="29">
        <v>12.0</v>
      </c>
      <c r="N125" s="23">
        <f t="shared" si="1"/>
        <v>329</v>
      </c>
      <c r="O125" s="23" t="s">
        <v>1992</v>
      </c>
      <c r="P125" s="23" t="s">
        <v>40</v>
      </c>
      <c r="R125" s="36"/>
    </row>
    <row r="126">
      <c r="A126" s="29">
        <v>2011.0</v>
      </c>
      <c r="B126" s="29">
        <v>119.0</v>
      </c>
      <c r="C126" s="29">
        <v>1.0</v>
      </c>
      <c r="D126" s="23" t="s">
        <v>2020</v>
      </c>
      <c r="E126" s="23" t="s">
        <v>1925</v>
      </c>
      <c r="F126" s="29">
        <v>152326.0</v>
      </c>
      <c r="G126" s="29">
        <v>820.0</v>
      </c>
      <c r="H126" s="29">
        <v>44.0</v>
      </c>
      <c r="I126" s="29">
        <v>762.0</v>
      </c>
      <c r="J126" s="29">
        <v>1.0</v>
      </c>
      <c r="K126" s="29">
        <v>92.0</v>
      </c>
      <c r="L126" s="29">
        <v>199.0</v>
      </c>
      <c r="M126" s="29">
        <v>17.0</v>
      </c>
      <c r="N126" s="23">
        <f t="shared" si="1"/>
        <v>58</v>
      </c>
      <c r="O126" s="23" t="s">
        <v>1992</v>
      </c>
      <c r="P126" s="23" t="s">
        <v>40</v>
      </c>
      <c r="R126" s="36"/>
    </row>
    <row r="127">
      <c r="A127" s="29">
        <v>2011.0</v>
      </c>
      <c r="B127" s="29">
        <v>128.0</v>
      </c>
      <c r="C127" s="29">
        <v>1.0</v>
      </c>
      <c r="D127" s="23" t="s">
        <v>2023</v>
      </c>
      <c r="E127" s="23" t="s">
        <v>1904</v>
      </c>
      <c r="F127" s="29">
        <v>298191.0</v>
      </c>
      <c r="G127" s="29">
        <v>1650.0</v>
      </c>
      <c r="H127" s="29">
        <v>73.0</v>
      </c>
      <c r="I127" s="29">
        <v>1616.0</v>
      </c>
      <c r="J127" s="29">
        <v>1.0</v>
      </c>
      <c r="K127" s="29">
        <v>97.0</v>
      </c>
      <c r="L127" s="29">
        <v>184.0</v>
      </c>
      <c r="M127" s="29">
        <v>22.0</v>
      </c>
      <c r="N127" s="23">
        <f t="shared" si="1"/>
        <v>34</v>
      </c>
      <c r="O127" s="23" t="s">
        <v>1992</v>
      </c>
      <c r="P127" s="23" t="s">
        <v>26</v>
      </c>
      <c r="R127" s="36"/>
    </row>
    <row r="128">
      <c r="A128" s="29">
        <v>2011.0</v>
      </c>
      <c r="B128" s="29">
        <v>129.0</v>
      </c>
      <c r="C128" s="29">
        <v>1.0</v>
      </c>
      <c r="D128" s="23" t="s">
        <v>2025</v>
      </c>
      <c r="E128" s="23" t="s">
        <v>1880</v>
      </c>
      <c r="F128" s="29">
        <v>119310.0</v>
      </c>
      <c r="G128" s="29">
        <v>635.0</v>
      </c>
      <c r="H128" s="29">
        <v>44.0</v>
      </c>
      <c r="I128" s="29">
        <v>552.0</v>
      </c>
      <c r="J128" s="29">
        <v>1.0</v>
      </c>
      <c r="K128" s="29">
        <v>86.0</v>
      </c>
      <c r="L128" s="29">
        <v>216.0</v>
      </c>
      <c r="M128" s="29">
        <v>12.0</v>
      </c>
      <c r="N128" s="23">
        <f t="shared" si="1"/>
        <v>83</v>
      </c>
      <c r="O128" s="23" t="s">
        <v>1992</v>
      </c>
      <c r="P128" s="23" t="s">
        <v>26</v>
      </c>
      <c r="R128" s="36"/>
    </row>
    <row r="129">
      <c r="A129" s="29">
        <v>2011.0</v>
      </c>
      <c r="B129" s="29">
        <v>131.0</v>
      </c>
      <c r="C129" s="29">
        <v>1.0</v>
      </c>
      <c r="D129" s="23" t="s">
        <v>2027</v>
      </c>
      <c r="E129" s="23" t="s">
        <v>1925</v>
      </c>
      <c r="F129" s="29">
        <v>377783.0</v>
      </c>
      <c r="G129" s="29">
        <v>2150.0</v>
      </c>
      <c r="H129" s="29">
        <v>130.0</v>
      </c>
      <c r="I129" s="29">
        <v>2026.0</v>
      </c>
      <c r="J129" s="29">
        <v>1.0</v>
      </c>
      <c r="K129" s="29">
        <v>94.0</v>
      </c>
      <c r="L129" s="29">
        <v>186.0</v>
      </c>
      <c r="M129" s="29">
        <v>15.0</v>
      </c>
      <c r="N129" s="23">
        <f t="shared" si="1"/>
        <v>124</v>
      </c>
      <c r="O129" s="23" t="s">
        <v>1992</v>
      </c>
      <c r="P129" s="23" t="s">
        <v>26</v>
      </c>
      <c r="R129" s="36"/>
    </row>
    <row r="130">
      <c r="A130" s="29">
        <v>2011.0</v>
      </c>
      <c r="B130" s="29">
        <v>132.0</v>
      </c>
      <c r="C130" s="29">
        <v>1.0</v>
      </c>
      <c r="D130" s="23" t="s">
        <v>2029</v>
      </c>
      <c r="E130" s="23" t="s">
        <v>1904</v>
      </c>
      <c r="F130" s="29">
        <v>236099.0</v>
      </c>
      <c r="G130" s="29">
        <v>1500.0</v>
      </c>
      <c r="H130" s="29">
        <v>97.0</v>
      </c>
      <c r="I130" s="29">
        <v>1453.0</v>
      </c>
      <c r="J130" s="29">
        <v>1.0</v>
      </c>
      <c r="K130" s="29">
        <v>96.0</v>
      </c>
      <c r="L130" s="29">
        <v>162.0</v>
      </c>
      <c r="M130" s="29">
        <v>14.0</v>
      </c>
      <c r="N130" s="23">
        <f t="shared" si="1"/>
        <v>47</v>
      </c>
      <c r="O130" s="23" t="s">
        <v>1992</v>
      </c>
      <c r="P130" s="23" t="s">
        <v>26</v>
      </c>
      <c r="R130" s="36"/>
    </row>
    <row r="131">
      <c r="A131" s="29">
        <v>2011.0</v>
      </c>
      <c r="B131" s="29">
        <v>134.0</v>
      </c>
      <c r="C131" s="29">
        <v>1.0</v>
      </c>
      <c r="D131" s="23" t="s">
        <v>2031</v>
      </c>
      <c r="E131" s="23" t="s">
        <v>1973</v>
      </c>
      <c r="F131" s="29">
        <v>134000.0</v>
      </c>
      <c r="G131" s="29">
        <v>650.0</v>
      </c>
      <c r="H131" s="29">
        <v>46.0</v>
      </c>
      <c r="I131" s="29">
        <v>513.0</v>
      </c>
      <c r="J131" s="29">
        <v>1.0</v>
      </c>
      <c r="K131" s="29">
        <v>78.0</v>
      </c>
      <c r="L131" s="29">
        <v>261.0</v>
      </c>
      <c r="M131" s="29">
        <v>11.0</v>
      </c>
      <c r="N131" s="23">
        <f t="shared" si="1"/>
        <v>137</v>
      </c>
      <c r="O131" s="23" t="s">
        <v>1992</v>
      </c>
      <c r="P131" s="23" t="s">
        <v>26</v>
      </c>
      <c r="R131" s="36"/>
    </row>
    <row r="132">
      <c r="A132" s="29">
        <v>2011.0</v>
      </c>
      <c r="B132" s="29">
        <v>139.0</v>
      </c>
      <c r="C132" s="29">
        <v>1.0</v>
      </c>
      <c r="D132" s="23" t="s">
        <v>2033</v>
      </c>
      <c r="E132" s="23" t="s">
        <v>1880</v>
      </c>
      <c r="F132" s="29">
        <v>186500.0</v>
      </c>
      <c r="G132" s="29">
        <v>900.0</v>
      </c>
      <c r="H132" s="29">
        <v>30.0</v>
      </c>
      <c r="I132" s="29">
        <v>867.0</v>
      </c>
      <c r="J132" s="29">
        <v>1.0</v>
      </c>
      <c r="K132" s="29">
        <v>96.0</v>
      </c>
      <c r="L132" s="29">
        <v>215.0</v>
      </c>
      <c r="M132" s="29">
        <v>28.0</v>
      </c>
      <c r="N132" s="23">
        <f t="shared" si="1"/>
        <v>33</v>
      </c>
      <c r="O132" s="23" t="s">
        <v>1992</v>
      </c>
      <c r="P132" s="23" t="s">
        <v>26</v>
      </c>
      <c r="R132" s="36"/>
    </row>
    <row r="133">
      <c r="A133" s="29">
        <v>2011.0</v>
      </c>
      <c r="B133" s="29">
        <v>142.0</v>
      </c>
      <c r="C133" s="29">
        <v>1.0</v>
      </c>
      <c r="D133" s="23" t="s">
        <v>2035</v>
      </c>
      <c r="E133" s="23" t="s">
        <v>1880</v>
      </c>
      <c r="F133" s="29">
        <v>230000.0</v>
      </c>
      <c r="G133" s="29">
        <v>1200.0</v>
      </c>
      <c r="H133" s="29">
        <v>46.0</v>
      </c>
      <c r="I133" s="29">
        <v>915.0</v>
      </c>
      <c r="J133" s="29">
        <v>1.0</v>
      </c>
      <c r="K133" s="29">
        <v>76.0</v>
      </c>
      <c r="L133" s="29">
        <v>251.0</v>
      </c>
      <c r="M133" s="29">
        <v>19.0</v>
      </c>
      <c r="N133" s="23">
        <f t="shared" si="1"/>
        <v>285</v>
      </c>
      <c r="O133" s="23" t="s">
        <v>1992</v>
      </c>
      <c r="P133" s="23" t="s">
        <v>26</v>
      </c>
      <c r="R133" s="36"/>
    </row>
    <row r="134">
      <c r="A134" s="29">
        <v>2011.0</v>
      </c>
      <c r="B134" s="29">
        <v>146.0</v>
      </c>
      <c r="C134" s="29">
        <v>1.0</v>
      </c>
      <c r="D134" s="23" t="s">
        <v>2036</v>
      </c>
      <c r="E134" s="23" t="s">
        <v>1946</v>
      </c>
      <c r="F134" s="29">
        <v>235276.0</v>
      </c>
      <c r="G134" s="29">
        <v>1900.0</v>
      </c>
      <c r="H134" s="29">
        <v>83.0</v>
      </c>
      <c r="I134" s="29">
        <v>1052.0</v>
      </c>
      <c r="J134" s="29">
        <v>1.0</v>
      </c>
      <c r="K134" s="29">
        <v>55.0</v>
      </c>
      <c r="L134" s="29">
        <v>223.0</v>
      </c>
      <c r="M134" s="29">
        <v>12.0</v>
      </c>
      <c r="N134" s="23">
        <f t="shared" si="1"/>
        <v>848</v>
      </c>
      <c r="O134" s="23" t="s">
        <v>1992</v>
      </c>
      <c r="P134" s="23" t="s">
        <v>40</v>
      </c>
      <c r="R134" s="36"/>
    </row>
    <row r="135">
      <c r="A135" s="29">
        <v>2011.0</v>
      </c>
      <c r="B135" s="29">
        <v>155.0</v>
      </c>
      <c r="C135" s="29">
        <v>1.0</v>
      </c>
      <c r="D135" s="23" t="s">
        <v>2038</v>
      </c>
      <c r="E135" s="23" t="s">
        <v>1904</v>
      </c>
      <c r="F135" s="29">
        <v>565589.0</v>
      </c>
      <c r="G135" s="29">
        <v>3125.0</v>
      </c>
      <c r="H135" s="29">
        <v>167.0</v>
      </c>
      <c r="I135" s="29">
        <v>2977.0</v>
      </c>
      <c r="J135" s="29">
        <v>2.0</v>
      </c>
      <c r="K135" s="29">
        <v>95.0</v>
      </c>
      <c r="L135" s="29">
        <v>189.0</v>
      </c>
      <c r="M135" s="29">
        <v>17.0</v>
      </c>
      <c r="N135" s="23">
        <f t="shared" si="1"/>
        <v>148</v>
      </c>
      <c r="O135" s="23" t="s">
        <v>1992</v>
      </c>
      <c r="P135" s="23" t="s">
        <v>40</v>
      </c>
      <c r="R135" s="36"/>
    </row>
    <row r="136">
      <c r="A136" s="29">
        <v>2011.0</v>
      </c>
      <c r="B136" s="29">
        <v>159.0</v>
      </c>
      <c r="C136" s="29">
        <v>1.0</v>
      </c>
      <c r="D136" s="23" t="s">
        <v>2039</v>
      </c>
      <c r="E136" s="23" t="s">
        <v>1925</v>
      </c>
      <c r="F136" s="29">
        <v>229147.0</v>
      </c>
      <c r="G136" s="29">
        <v>1260.0</v>
      </c>
      <c r="H136" s="29">
        <v>51.0</v>
      </c>
      <c r="I136" s="29">
        <v>1121.0</v>
      </c>
      <c r="J136" s="29">
        <v>1.0</v>
      </c>
      <c r="K136" s="29">
        <v>88.0</v>
      </c>
      <c r="L136" s="29">
        <v>204.0</v>
      </c>
      <c r="M136" s="29">
        <v>21.0</v>
      </c>
      <c r="N136" s="23">
        <f t="shared" si="1"/>
        <v>139</v>
      </c>
      <c r="O136" s="23" t="s">
        <v>1992</v>
      </c>
      <c r="P136" s="23" t="s">
        <v>40</v>
      </c>
      <c r="R136" s="36"/>
    </row>
    <row r="137">
      <c r="A137" s="29">
        <v>2011.0</v>
      </c>
      <c r="B137" s="29">
        <v>164.0</v>
      </c>
      <c r="C137" s="29">
        <v>1.0</v>
      </c>
      <c r="D137" s="23" t="s">
        <v>2042</v>
      </c>
      <c r="E137" s="23" t="s">
        <v>1925</v>
      </c>
      <c r="F137" s="29">
        <v>272800.0</v>
      </c>
      <c r="G137" s="29">
        <v>1475.0</v>
      </c>
      <c r="H137" s="29">
        <v>64.0</v>
      </c>
      <c r="I137" s="29">
        <v>1228.0</v>
      </c>
      <c r="J137" s="29">
        <v>1.0</v>
      </c>
      <c r="K137" s="29">
        <v>83.0</v>
      </c>
      <c r="L137" s="29">
        <v>222.0</v>
      </c>
      <c r="M137" s="29">
        <v>19.0</v>
      </c>
      <c r="N137" s="23">
        <f t="shared" si="1"/>
        <v>247</v>
      </c>
      <c r="O137" s="23" t="s">
        <v>1992</v>
      </c>
      <c r="P137" s="23" t="s">
        <v>40</v>
      </c>
      <c r="R137" s="36"/>
    </row>
    <row r="138">
      <c r="A138" s="29">
        <v>2011.0</v>
      </c>
      <c r="B138" s="29">
        <v>165.0</v>
      </c>
      <c r="C138" s="29">
        <v>1.0</v>
      </c>
      <c r="D138" s="23" t="s">
        <v>2045</v>
      </c>
      <c r="E138" s="23" t="s">
        <v>1973</v>
      </c>
      <c r="F138" s="29">
        <v>210879.0</v>
      </c>
      <c r="G138" s="29">
        <v>1560.0</v>
      </c>
      <c r="H138" s="29">
        <v>50.0</v>
      </c>
      <c r="I138" s="29">
        <v>558.0</v>
      </c>
      <c r="J138" s="29">
        <v>1.0</v>
      </c>
      <c r="K138" s="29">
        <v>35.0</v>
      </c>
      <c r="L138" s="29">
        <v>377.0</v>
      </c>
      <c r="M138" s="29">
        <v>11.0</v>
      </c>
      <c r="N138" s="23">
        <f t="shared" si="1"/>
        <v>1002</v>
      </c>
      <c r="O138" s="23" t="s">
        <v>1992</v>
      </c>
      <c r="P138" s="23" t="s">
        <v>40</v>
      </c>
      <c r="R138" s="36"/>
    </row>
    <row r="139">
      <c r="A139" s="29">
        <v>2011.0</v>
      </c>
      <c r="B139" s="29">
        <v>4.0</v>
      </c>
      <c r="C139" s="29">
        <v>2.0</v>
      </c>
      <c r="D139" s="23" t="s">
        <v>1991</v>
      </c>
      <c r="E139" s="23" t="s">
        <v>1904</v>
      </c>
      <c r="F139" s="29">
        <v>204546.0</v>
      </c>
      <c r="G139" s="29">
        <v>1320.0</v>
      </c>
      <c r="H139" s="29">
        <v>65.0</v>
      </c>
      <c r="I139" s="29">
        <v>1167.0</v>
      </c>
      <c r="J139" s="29">
        <v>2.0</v>
      </c>
      <c r="K139" s="29">
        <v>88.0</v>
      </c>
      <c r="L139" s="29">
        <v>175.0</v>
      </c>
      <c r="M139" s="29">
        <v>17.0</v>
      </c>
      <c r="N139" s="23">
        <f t="shared" si="1"/>
        <v>153</v>
      </c>
      <c r="O139" s="23" t="s">
        <v>544</v>
      </c>
      <c r="P139" s="23" t="s">
        <v>26</v>
      </c>
      <c r="R139" s="36"/>
    </row>
    <row r="140">
      <c r="A140" s="29">
        <v>2011.0</v>
      </c>
      <c r="B140" s="29">
        <v>7.0</v>
      </c>
      <c r="C140" s="29">
        <v>2.0</v>
      </c>
      <c r="D140" s="23" t="s">
        <v>1994</v>
      </c>
      <c r="E140" s="23" t="s">
        <v>1925</v>
      </c>
      <c r="F140" s="29">
        <v>142500.0</v>
      </c>
      <c r="G140" s="29">
        <v>924.0</v>
      </c>
      <c r="H140" s="29">
        <v>41.0</v>
      </c>
      <c r="I140" s="29">
        <v>730.0</v>
      </c>
      <c r="J140" s="29">
        <v>1.0</v>
      </c>
      <c r="K140" s="29">
        <v>79.0</v>
      </c>
      <c r="L140" s="29">
        <v>195.0</v>
      </c>
      <c r="M140" s="29">
        <v>17.0</v>
      </c>
      <c r="N140" s="23">
        <f t="shared" si="1"/>
        <v>194</v>
      </c>
      <c r="O140" s="23" t="s">
        <v>544</v>
      </c>
      <c r="P140" s="23" t="s">
        <v>40</v>
      </c>
      <c r="R140" s="36"/>
    </row>
    <row r="141">
      <c r="A141" s="29">
        <v>2011.0</v>
      </c>
      <c r="B141" s="29">
        <v>11.0</v>
      </c>
      <c r="C141" s="29">
        <v>2.0</v>
      </c>
      <c r="D141" s="23" t="s">
        <v>1998</v>
      </c>
      <c r="E141" s="23" t="s">
        <v>1946</v>
      </c>
      <c r="F141" s="29">
        <v>171552.0</v>
      </c>
      <c r="G141" s="29">
        <v>1225.0</v>
      </c>
      <c r="H141" s="29">
        <v>49.0</v>
      </c>
      <c r="I141" s="29">
        <v>286.0</v>
      </c>
      <c r="J141" s="29">
        <v>1.0</v>
      </c>
      <c r="K141" s="29">
        <v>23.0</v>
      </c>
      <c r="L141" s="29">
        <v>599.0</v>
      </c>
      <c r="M141" s="29">
        <v>5.0</v>
      </c>
      <c r="N141" s="23">
        <f t="shared" si="1"/>
        <v>939</v>
      </c>
      <c r="O141" s="23" t="s">
        <v>544</v>
      </c>
      <c r="P141" s="23" t="s">
        <v>40</v>
      </c>
      <c r="R141" s="36"/>
    </row>
    <row r="142">
      <c r="A142" s="29">
        <v>2011.0</v>
      </c>
      <c r="B142" s="29">
        <v>32.0</v>
      </c>
      <c r="C142" s="29">
        <v>2.0</v>
      </c>
      <c r="D142" s="23" t="s">
        <v>2002</v>
      </c>
      <c r="E142" s="23" t="s">
        <v>1971</v>
      </c>
      <c r="F142" s="29">
        <v>69300.0</v>
      </c>
      <c r="G142" s="29">
        <v>2284.0</v>
      </c>
      <c r="H142" s="29">
        <v>32.0</v>
      </c>
      <c r="I142" s="29">
        <v>452.0</v>
      </c>
      <c r="J142" s="29">
        <v>1.0</v>
      </c>
      <c r="K142" s="29">
        <v>19.0</v>
      </c>
      <c r="L142" s="29">
        <v>153.0</v>
      </c>
      <c r="M142" s="29">
        <v>14.0</v>
      </c>
      <c r="N142" s="23">
        <f t="shared" si="1"/>
        <v>1832</v>
      </c>
      <c r="O142" s="23" t="s">
        <v>544</v>
      </c>
      <c r="P142" s="23" t="s">
        <v>26</v>
      </c>
      <c r="R142" s="36"/>
    </row>
    <row r="143">
      <c r="A143" s="29">
        <v>2011.0</v>
      </c>
      <c r="B143" s="29">
        <v>40.0</v>
      </c>
      <c r="C143" s="29">
        <v>2.0</v>
      </c>
      <c r="D143" s="23" t="s">
        <v>2003</v>
      </c>
      <c r="E143" s="23" t="s">
        <v>1925</v>
      </c>
      <c r="F143" s="29">
        <v>34000.0</v>
      </c>
      <c r="G143" s="29">
        <v>300.0</v>
      </c>
      <c r="H143" s="29">
        <v>12.0</v>
      </c>
      <c r="I143" s="29">
        <v>216.0</v>
      </c>
      <c r="J143" s="29">
        <v>1.0</v>
      </c>
      <c r="K143" s="29">
        <v>72.0</v>
      </c>
      <c r="L143" s="29">
        <v>157.0</v>
      </c>
      <c r="M143" s="29">
        <v>18.0</v>
      </c>
      <c r="N143" s="23">
        <f t="shared" si="1"/>
        <v>84</v>
      </c>
      <c r="O143" s="23" t="s">
        <v>544</v>
      </c>
      <c r="P143" s="23" t="s">
        <v>26</v>
      </c>
      <c r="R143" s="36"/>
    </row>
    <row r="144">
      <c r="A144" s="29">
        <v>2011.0</v>
      </c>
      <c r="B144" s="29">
        <v>43.0</v>
      </c>
      <c r="C144" s="29">
        <v>2.0</v>
      </c>
      <c r="D144" s="23" t="s">
        <v>2004</v>
      </c>
      <c r="E144" s="23" t="s">
        <v>1972</v>
      </c>
      <c r="F144" s="29">
        <v>320000.0</v>
      </c>
      <c r="G144" s="29">
        <v>2568.0</v>
      </c>
      <c r="H144" s="29">
        <v>100.0</v>
      </c>
      <c r="I144" s="29">
        <v>1455.0</v>
      </c>
      <c r="J144" s="29">
        <v>2.0</v>
      </c>
      <c r="K144" s="29">
        <v>56.0</v>
      </c>
      <c r="L144" s="29">
        <v>219.0</v>
      </c>
      <c r="M144" s="29">
        <v>14.0</v>
      </c>
      <c r="N144" s="23">
        <f t="shared" si="1"/>
        <v>1113</v>
      </c>
      <c r="O144" s="23" t="s">
        <v>544</v>
      </c>
      <c r="P144" s="23" t="s">
        <v>40</v>
      </c>
      <c r="R144" s="36"/>
    </row>
    <row r="145">
      <c r="A145" s="29">
        <v>2011.0</v>
      </c>
      <c r="B145" s="29">
        <v>47.0</v>
      </c>
      <c r="C145" s="29">
        <v>2.0</v>
      </c>
      <c r="D145" s="23" t="s">
        <v>2005</v>
      </c>
      <c r="E145" s="23" t="s">
        <v>1973</v>
      </c>
      <c r="F145" s="29">
        <v>83035.0</v>
      </c>
      <c r="G145" s="29">
        <v>649.0</v>
      </c>
      <c r="H145" s="29">
        <v>29.0</v>
      </c>
      <c r="I145" s="29">
        <v>378.0</v>
      </c>
      <c r="J145" s="29">
        <v>1.0</v>
      </c>
      <c r="K145" s="29">
        <v>58.0</v>
      </c>
      <c r="L145" s="29">
        <v>219.0</v>
      </c>
      <c r="M145" s="29">
        <v>13.0</v>
      </c>
      <c r="N145" s="23">
        <f t="shared" si="1"/>
        <v>271</v>
      </c>
      <c r="O145" s="23" t="s">
        <v>544</v>
      </c>
      <c r="P145" s="23" t="s">
        <v>26</v>
      </c>
      <c r="R145" s="36"/>
    </row>
    <row r="146">
      <c r="A146" s="29">
        <v>2011.0</v>
      </c>
      <c r="B146" s="29">
        <v>48.0</v>
      </c>
      <c r="C146" s="29">
        <v>2.0</v>
      </c>
      <c r="D146" s="23" t="s">
        <v>2008</v>
      </c>
      <c r="E146" s="23" t="s">
        <v>1880</v>
      </c>
      <c r="F146" s="29">
        <v>83021.0</v>
      </c>
      <c r="G146" s="29">
        <v>500.0</v>
      </c>
      <c r="H146" s="29">
        <v>20.0</v>
      </c>
      <c r="I146" s="29">
        <v>421.0</v>
      </c>
      <c r="J146" s="29">
        <v>1.0</v>
      </c>
      <c r="K146" s="29">
        <v>84.0</v>
      </c>
      <c r="L146" s="29">
        <v>197.0</v>
      </c>
      <c r="M146" s="29">
        <v>21.0</v>
      </c>
      <c r="N146" s="23">
        <f t="shared" si="1"/>
        <v>79</v>
      </c>
      <c r="O146" s="23" t="s">
        <v>544</v>
      </c>
      <c r="P146" s="23" t="s">
        <v>26</v>
      </c>
      <c r="R146" s="36"/>
    </row>
    <row r="147">
      <c r="A147" s="29">
        <v>2011.0</v>
      </c>
      <c r="B147" s="29">
        <v>49.0</v>
      </c>
      <c r="C147" s="29">
        <v>2.0</v>
      </c>
      <c r="D147" s="23" t="s">
        <v>2009</v>
      </c>
      <c r="E147" s="23" t="s">
        <v>1973</v>
      </c>
      <c r="F147" s="29">
        <v>168232.0</v>
      </c>
      <c r="G147" s="29">
        <v>1150.0</v>
      </c>
      <c r="H147" s="29">
        <v>48.0</v>
      </c>
      <c r="I147" s="29">
        <v>1201.0</v>
      </c>
      <c r="J147" s="29">
        <v>1.0</v>
      </c>
      <c r="K147" s="29">
        <v>104.0</v>
      </c>
      <c r="L147" s="29">
        <v>140.0</v>
      </c>
      <c r="M147" s="29">
        <v>25.0</v>
      </c>
      <c r="N147" s="23">
        <f t="shared" si="1"/>
        <v>-51</v>
      </c>
      <c r="O147" s="23" t="s">
        <v>544</v>
      </c>
      <c r="P147" s="23" t="s">
        <v>40</v>
      </c>
      <c r="R147" s="36"/>
    </row>
    <row r="148">
      <c r="A148" s="29">
        <v>2011.0</v>
      </c>
      <c r="B148" s="29">
        <v>52.0</v>
      </c>
      <c r="C148" s="29">
        <v>2.0</v>
      </c>
      <c r="D148" s="23" t="s">
        <v>2010</v>
      </c>
      <c r="E148" s="23" t="s">
        <v>1904</v>
      </c>
      <c r="F148" s="29">
        <v>261004.0</v>
      </c>
      <c r="G148" s="29">
        <v>1460.0</v>
      </c>
      <c r="H148" s="29">
        <v>70.0</v>
      </c>
      <c r="I148" s="29">
        <v>1227.0</v>
      </c>
      <c r="J148" s="29">
        <v>2.0</v>
      </c>
      <c r="K148" s="29">
        <v>84.0</v>
      </c>
      <c r="L148" s="29">
        <v>212.0</v>
      </c>
      <c r="M148" s="29">
        <v>17.0</v>
      </c>
      <c r="N148" s="23">
        <f t="shared" si="1"/>
        <v>233</v>
      </c>
      <c r="O148" s="23" t="s">
        <v>544</v>
      </c>
      <c r="P148" s="23" t="s">
        <v>26</v>
      </c>
      <c r="R148" s="36"/>
    </row>
    <row r="149">
      <c r="A149" s="29">
        <v>2011.0</v>
      </c>
      <c r="B149" s="29">
        <v>54.0</v>
      </c>
      <c r="C149" s="29">
        <v>2.0</v>
      </c>
      <c r="D149" s="23" t="s">
        <v>2011</v>
      </c>
      <c r="E149" s="23" t="s">
        <v>1904</v>
      </c>
      <c r="F149" s="29">
        <v>306200.0</v>
      </c>
      <c r="G149" s="29">
        <v>1850.0</v>
      </c>
      <c r="H149" s="29">
        <v>94.0</v>
      </c>
      <c r="I149" s="29">
        <v>1582.0</v>
      </c>
      <c r="J149" s="29">
        <v>2.0</v>
      </c>
      <c r="K149" s="29">
        <v>85.0</v>
      </c>
      <c r="L149" s="29">
        <v>193.0</v>
      </c>
      <c r="M149" s="29">
        <v>16.0</v>
      </c>
      <c r="N149" s="23">
        <f t="shared" si="1"/>
        <v>268</v>
      </c>
      <c r="O149" s="23" t="s">
        <v>544</v>
      </c>
      <c r="P149" s="23" t="s">
        <v>26</v>
      </c>
      <c r="R149" s="36"/>
    </row>
    <row r="150">
      <c r="A150" s="29">
        <v>2011.0</v>
      </c>
      <c r="B150" s="29">
        <v>56.0</v>
      </c>
      <c r="C150" s="29">
        <v>2.0</v>
      </c>
      <c r="D150" s="23" t="s">
        <v>2014</v>
      </c>
      <c r="E150" s="23" t="s">
        <v>1904</v>
      </c>
      <c r="F150" s="29">
        <v>73406.0</v>
      </c>
      <c r="G150" s="29">
        <v>475.0</v>
      </c>
      <c r="H150" s="29">
        <v>19.0</v>
      </c>
      <c r="I150" s="29">
        <v>356.0</v>
      </c>
      <c r="J150" s="29">
        <v>1.0</v>
      </c>
      <c r="K150" s="29">
        <v>74.0</v>
      </c>
      <c r="L150" s="29">
        <v>206.0</v>
      </c>
      <c r="M150" s="29">
        <v>18.0</v>
      </c>
      <c r="N150" s="23">
        <f t="shared" si="1"/>
        <v>119</v>
      </c>
      <c r="O150" s="23" t="s">
        <v>544</v>
      </c>
      <c r="P150" s="23" t="s">
        <v>26</v>
      </c>
      <c r="R150" s="36"/>
    </row>
    <row r="151">
      <c r="A151" s="29">
        <v>2011.0</v>
      </c>
      <c r="B151" s="29">
        <v>64.0</v>
      </c>
      <c r="C151" s="29">
        <v>2.0</v>
      </c>
      <c r="D151" s="23" t="s">
        <v>2015</v>
      </c>
      <c r="E151" s="23" t="s">
        <v>2006</v>
      </c>
      <c r="F151" s="29">
        <v>294553.0</v>
      </c>
      <c r="G151" s="29">
        <v>1480.0</v>
      </c>
      <c r="H151" s="29">
        <v>87.0</v>
      </c>
      <c r="I151" s="29">
        <v>966.0</v>
      </c>
      <c r="J151" s="29">
        <v>3.0</v>
      </c>
      <c r="K151" s="29">
        <v>65.0</v>
      </c>
      <c r="L151" s="29">
        <v>304.0</v>
      </c>
      <c r="M151" s="29">
        <v>11.0</v>
      </c>
      <c r="N151" s="23">
        <f t="shared" si="1"/>
        <v>514</v>
      </c>
      <c r="O151" s="23" t="s">
        <v>544</v>
      </c>
      <c r="P151" s="23" t="s">
        <v>2007</v>
      </c>
      <c r="Q151" s="36"/>
      <c r="R151" s="36"/>
    </row>
    <row r="152">
      <c r="A152" s="29">
        <v>2011.0</v>
      </c>
      <c r="B152" s="29">
        <v>77.0</v>
      </c>
      <c r="C152" s="29">
        <v>2.0</v>
      </c>
      <c r="D152" s="23" t="s">
        <v>2016</v>
      </c>
      <c r="E152" s="23" t="s">
        <v>1946</v>
      </c>
      <c r="F152" s="29">
        <v>298340.0</v>
      </c>
      <c r="G152" s="29">
        <v>2688.0</v>
      </c>
      <c r="H152" s="29">
        <v>73.0</v>
      </c>
      <c r="I152" s="29">
        <v>1247.0</v>
      </c>
      <c r="J152" s="29">
        <v>2.0</v>
      </c>
      <c r="K152" s="29">
        <v>46.0</v>
      </c>
      <c r="L152" s="29">
        <v>239.0</v>
      </c>
      <c r="M152" s="29">
        <v>17.0</v>
      </c>
      <c r="N152" s="23">
        <f t="shared" si="1"/>
        <v>1441</v>
      </c>
      <c r="O152" s="23" t="s">
        <v>544</v>
      </c>
      <c r="P152" s="23" t="s">
        <v>40</v>
      </c>
      <c r="R152" s="36"/>
    </row>
    <row r="153">
      <c r="A153" s="29">
        <v>2011.0</v>
      </c>
      <c r="B153" s="29">
        <v>78.0</v>
      </c>
      <c r="C153" s="29">
        <v>2.0</v>
      </c>
      <c r="D153" s="23" t="s">
        <v>2054</v>
      </c>
      <c r="E153" s="23" t="s">
        <v>1880</v>
      </c>
      <c r="F153" s="29">
        <v>118338.0</v>
      </c>
      <c r="G153" s="29">
        <v>764.0</v>
      </c>
      <c r="H153" s="29">
        <v>31.0</v>
      </c>
      <c r="I153" s="29">
        <v>575.0</v>
      </c>
      <c r="J153" s="29">
        <v>1.0</v>
      </c>
      <c r="K153" s="29">
        <v>75.0</v>
      </c>
      <c r="L153" s="29">
        <v>205.0</v>
      </c>
      <c r="M153" s="29">
        <v>18.0</v>
      </c>
      <c r="N153" s="23">
        <f t="shared" si="1"/>
        <v>189</v>
      </c>
      <c r="O153" s="23" t="s">
        <v>544</v>
      </c>
      <c r="P153" s="23" t="s">
        <v>26</v>
      </c>
      <c r="R153" s="36"/>
    </row>
    <row r="154">
      <c r="A154" s="29">
        <v>2011.0</v>
      </c>
      <c r="B154" s="29">
        <v>89.0</v>
      </c>
      <c r="C154" s="29">
        <v>2.0</v>
      </c>
      <c r="D154" s="23" t="s">
        <v>2017</v>
      </c>
      <c r="E154" s="23" t="s">
        <v>2006</v>
      </c>
      <c r="F154" s="29">
        <v>436470.0</v>
      </c>
      <c r="G154" s="29">
        <v>3203.0</v>
      </c>
      <c r="H154" s="29">
        <v>126.0</v>
      </c>
      <c r="I154" s="29">
        <v>1837.0</v>
      </c>
      <c r="J154" s="29">
        <v>4.0</v>
      </c>
      <c r="K154" s="29">
        <v>57.0</v>
      </c>
      <c r="L154" s="29">
        <v>237.0</v>
      </c>
      <c r="M154" s="29">
        <v>14.0</v>
      </c>
      <c r="N154" s="23">
        <f t="shared" si="1"/>
        <v>1366</v>
      </c>
      <c r="O154" s="23" t="s">
        <v>544</v>
      </c>
      <c r="P154" s="23" t="s">
        <v>2007</v>
      </c>
      <c r="Q154" s="36"/>
      <c r="R154" s="36"/>
    </row>
    <row r="155">
      <c r="A155" s="29">
        <v>2011.0</v>
      </c>
      <c r="B155" s="29">
        <v>94.0</v>
      </c>
      <c r="C155" s="29">
        <v>2.0</v>
      </c>
      <c r="D155" s="23" t="s">
        <v>2018</v>
      </c>
      <c r="E155" s="23" t="s">
        <v>1925</v>
      </c>
      <c r="F155" s="29">
        <v>253756.0</v>
      </c>
      <c r="G155" s="29">
        <v>1650.0</v>
      </c>
      <c r="H155" s="29">
        <v>75.0</v>
      </c>
      <c r="I155" s="29">
        <v>1268.0</v>
      </c>
      <c r="J155" s="29">
        <v>2.0</v>
      </c>
      <c r="K155" s="29">
        <v>76.0</v>
      </c>
      <c r="L155" s="29">
        <v>200.0</v>
      </c>
      <c r="M155" s="29">
        <v>16.0</v>
      </c>
      <c r="N155" s="23">
        <f t="shared" si="1"/>
        <v>382</v>
      </c>
      <c r="O155" s="23" t="s">
        <v>544</v>
      </c>
      <c r="P155" s="23" t="s">
        <v>40</v>
      </c>
      <c r="R155" s="36"/>
    </row>
    <row r="156">
      <c r="A156" s="29">
        <v>2011.0</v>
      </c>
      <c r="B156" s="29">
        <v>110.0</v>
      </c>
      <c r="C156" s="29">
        <v>2.0</v>
      </c>
      <c r="D156" s="23" t="s">
        <v>2019</v>
      </c>
      <c r="E156" s="23" t="s">
        <v>1973</v>
      </c>
      <c r="F156" s="29">
        <v>101700.0</v>
      </c>
      <c r="G156" s="29">
        <v>680.0</v>
      </c>
      <c r="H156" s="29">
        <v>50.0</v>
      </c>
      <c r="I156" s="29">
        <v>547.0</v>
      </c>
      <c r="J156" s="29">
        <v>1.0</v>
      </c>
      <c r="K156" s="29">
        <v>80.0</v>
      </c>
      <c r="L156" s="29">
        <v>185.0</v>
      </c>
      <c r="M156" s="29">
        <v>10.0</v>
      </c>
      <c r="N156" s="23">
        <f t="shared" si="1"/>
        <v>133</v>
      </c>
      <c r="O156" s="23" t="s">
        <v>544</v>
      </c>
      <c r="P156" s="23" t="s">
        <v>40</v>
      </c>
      <c r="R156" s="36"/>
    </row>
    <row r="157">
      <c r="A157" s="29">
        <v>2011.0</v>
      </c>
      <c r="B157" s="29">
        <v>119.0</v>
      </c>
      <c r="C157" s="29">
        <v>2.0</v>
      </c>
      <c r="D157" s="23" t="s">
        <v>2020</v>
      </c>
      <c r="E157" s="23" t="s">
        <v>1925</v>
      </c>
      <c r="F157" s="29">
        <v>76208.0</v>
      </c>
      <c r="G157" s="29">
        <v>750.0</v>
      </c>
      <c r="H157" s="29">
        <v>43.0</v>
      </c>
      <c r="I157" s="29">
        <v>624.0</v>
      </c>
      <c r="J157" s="29">
        <v>1.0</v>
      </c>
      <c r="K157" s="29">
        <v>83.0</v>
      </c>
      <c r="L157" s="29">
        <v>122.0</v>
      </c>
      <c r="M157" s="29">
        <v>14.0</v>
      </c>
      <c r="N157" s="23">
        <f t="shared" si="1"/>
        <v>126</v>
      </c>
      <c r="O157" s="23" t="s">
        <v>544</v>
      </c>
      <c r="P157" s="23" t="s">
        <v>40</v>
      </c>
      <c r="R157" s="36"/>
    </row>
    <row r="158">
      <c r="A158" s="29">
        <v>2011.0</v>
      </c>
      <c r="B158" s="29">
        <v>128.0</v>
      </c>
      <c r="C158" s="29">
        <v>2.0</v>
      </c>
      <c r="D158" s="23" t="s">
        <v>2023</v>
      </c>
      <c r="E158" s="23" t="s">
        <v>1904</v>
      </c>
      <c r="F158" s="29">
        <v>132720.0</v>
      </c>
      <c r="G158" s="29">
        <v>920.0</v>
      </c>
      <c r="H158" s="29">
        <v>38.0</v>
      </c>
      <c r="I158" s="29">
        <v>791.0</v>
      </c>
      <c r="J158" s="29">
        <v>1.0</v>
      </c>
      <c r="K158" s="29">
        <v>85.0</v>
      </c>
      <c r="L158" s="29">
        <v>167.0</v>
      </c>
      <c r="M158" s="29">
        <v>20.0</v>
      </c>
      <c r="N158" s="23">
        <f t="shared" si="1"/>
        <v>129</v>
      </c>
      <c r="O158" s="23" t="s">
        <v>544</v>
      </c>
      <c r="P158" s="23" t="s">
        <v>26</v>
      </c>
      <c r="R158" s="36"/>
    </row>
    <row r="159">
      <c r="A159" s="29">
        <v>2011.0</v>
      </c>
      <c r="B159" s="29">
        <v>129.0</v>
      </c>
      <c r="C159" s="29">
        <v>2.0</v>
      </c>
      <c r="D159" s="23" t="s">
        <v>2025</v>
      </c>
      <c r="E159" s="23" t="s">
        <v>1880</v>
      </c>
      <c r="F159" s="29">
        <v>86954.0</v>
      </c>
      <c r="G159" s="29">
        <v>494.0</v>
      </c>
      <c r="H159" s="29">
        <v>29.0</v>
      </c>
      <c r="I159" s="29">
        <v>377.0</v>
      </c>
      <c r="J159" s="29">
        <v>1.0</v>
      </c>
      <c r="K159" s="29">
        <v>76.0</v>
      </c>
      <c r="L159" s="29">
        <v>230.0</v>
      </c>
      <c r="M159" s="29">
        <v>13.0</v>
      </c>
      <c r="N159" s="23">
        <f t="shared" si="1"/>
        <v>117</v>
      </c>
      <c r="O159" s="23" t="s">
        <v>544</v>
      </c>
      <c r="P159" s="23" t="s">
        <v>26</v>
      </c>
      <c r="R159" s="36"/>
    </row>
    <row r="160">
      <c r="A160" s="29">
        <v>2011.0</v>
      </c>
      <c r="B160" s="29">
        <v>131.0</v>
      </c>
      <c r="C160" s="29">
        <v>2.0</v>
      </c>
      <c r="D160" s="23" t="s">
        <v>2027</v>
      </c>
      <c r="E160" s="23" t="s">
        <v>1925</v>
      </c>
      <c r="F160" s="29">
        <v>204382.0</v>
      </c>
      <c r="G160" s="29">
        <v>1500.0</v>
      </c>
      <c r="H160" s="29">
        <v>72.0</v>
      </c>
      <c r="I160" s="29">
        <v>1612.0</v>
      </c>
      <c r="J160" s="29">
        <v>2.0</v>
      </c>
      <c r="K160" s="29">
        <v>107.0</v>
      </c>
      <c r="L160" s="29">
        <v>126.0</v>
      </c>
      <c r="M160" s="29">
        <v>22.0</v>
      </c>
      <c r="N160" s="23">
        <f t="shared" si="1"/>
        <v>-112</v>
      </c>
      <c r="O160" s="23" t="s">
        <v>544</v>
      </c>
      <c r="P160" s="23" t="s">
        <v>26</v>
      </c>
      <c r="R160" s="36"/>
    </row>
    <row r="161">
      <c r="A161" s="29">
        <v>2011.0</v>
      </c>
      <c r="B161" s="29">
        <v>132.0</v>
      </c>
      <c r="C161" s="29">
        <v>2.0</v>
      </c>
      <c r="D161" s="23" t="s">
        <v>2029</v>
      </c>
      <c r="E161" s="23" t="s">
        <v>1904</v>
      </c>
      <c r="F161" s="29">
        <v>215119.0</v>
      </c>
      <c r="G161" s="29">
        <v>1200.0</v>
      </c>
      <c r="H161" s="29">
        <v>60.0</v>
      </c>
      <c r="I161" s="29">
        <v>1090.0</v>
      </c>
      <c r="J161" s="29">
        <v>1.0</v>
      </c>
      <c r="K161" s="29">
        <v>90.0</v>
      </c>
      <c r="L161" s="29">
        <v>197.0</v>
      </c>
      <c r="M161" s="29">
        <v>18.0</v>
      </c>
      <c r="N161" s="23">
        <f t="shared" si="1"/>
        <v>110</v>
      </c>
      <c r="O161" s="23" t="s">
        <v>544</v>
      </c>
      <c r="P161" s="23" t="s">
        <v>26</v>
      </c>
      <c r="R161" s="36"/>
    </row>
    <row r="162">
      <c r="A162" s="29">
        <v>2011.0</v>
      </c>
      <c r="B162" s="29">
        <v>134.0</v>
      </c>
      <c r="C162" s="29">
        <v>2.0</v>
      </c>
      <c r="D162" s="23" t="s">
        <v>2031</v>
      </c>
      <c r="E162" s="23" t="s">
        <v>1973</v>
      </c>
      <c r="F162" s="29">
        <v>84195.0</v>
      </c>
      <c r="G162" s="29">
        <v>500.0</v>
      </c>
      <c r="H162" s="29">
        <v>29.0</v>
      </c>
      <c r="I162" s="29">
        <v>407.0</v>
      </c>
      <c r="J162" s="29">
        <v>1.0</v>
      </c>
      <c r="K162" s="29">
        <v>81.0</v>
      </c>
      <c r="L162" s="29">
        <v>206.0</v>
      </c>
      <c r="M162" s="29">
        <v>14.0</v>
      </c>
      <c r="N162" s="23">
        <f t="shared" si="1"/>
        <v>93</v>
      </c>
      <c r="O162" s="23" t="s">
        <v>544</v>
      </c>
      <c r="P162" s="23" t="s">
        <v>26</v>
      </c>
      <c r="R162" s="36"/>
    </row>
    <row r="163">
      <c r="A163" s="29">
        <v>2011.0</v>
      </c>
      <c r="B163" s="29">
        <v>139.0</v>
      </c>
      <c r="C163" s="29">
        <v>2.0</v>
      </c>
      <c r="D163" s="23" t="s">
        <v>2033</v>
      </c>
      <c r="E163" s="23" t="s">
        <v>1880</v>
      </c>
      <c r="F163" s="29">
        <v>133220.0</v>
      </c>
      <c r="G163" s="29">
        <v>732.0</v>
      </c>
      <c r="H163" s="29">
        <v>26.0</v>
      </c>
      <c r="I163" s="29">
        <v>595.0</v>
      </c>
      <c r="J163" s="29">
        <v>1.0</v>
      </c>
      <c r="K163" s="29">
        <v>81.0</v>
      </c>
      <c r="L163" s="29">
        <v>223.0</v>
      </c>
      <c r="M163" s="29">
        <v>22.0</v>
      </c>
      <c r="N163" s="23">
        <f t="shared" si="1"/>
        <v>137</v>
      </c>
      <c r="O163" s="23" t="s">
        <v>544</v>
      </c>
      <c r="P163" s="23" t="s">
        <v>26</v>
      </c>
      <c r="R163" s="36"/>
    </row>
    <row r="164">
      <c r="A164" s="29">
        <v>2011.0</v>
      </c>
      <c r="B164" s="29">
        <v>142.0</v>
      </c>
      <c r="C164" s="29">
        <v>2.0</v>
      </c>
      <c r="D164" s="23" t="s">
        <v>2035</v>
      </c>
      <c r="E164" s="23" t="s">
        <v>1880</v>
      </c>
      <c r="F164" s="29">
        <v>136531.0</v>
      </c>
      <c r="G164" s="29">
        <v>810.0</v>
      </c>
      <c r="H164" s="29">
        <v>38.0</v>
      </c>
      <c r="I164" s="29">
        <v>733.0</v>
      </c>
      <c r="J164" s="29">
        <v>1.0</v>
      </c>
      <c r="K164" s="29">
        <v>90.0</v>
      </c>
      <c r="L164" s="29">
        <v>186.0</v>
      </c>
      <c r="M164" s="29">
        <v>19.0</v>
      </c>
      <c r="N164" s="23">
        <f t="shared" si="1"/>
        <v>77</v>
      </c>
      <c r="O164" s="23" t="s">
        <v>544</v>
      </c>
      <c r="P164" s="23" t="s">
        <v>26</v>
      </c>
      <c r="R164" s="36"/>
    </row>
    <row r="165">
      <c r="A165" s="29">
        <v>2011.0</v>
      </c>
      <c r="B165" s="29">
        <v>146.0</v>
      </c>
      <c r="C165" s="29">
        <v>2.0</v>
      </c>
      <c r="D165" s="23" t="s">
        <v>2036</v>
      </c>
      <c r="E165" s="23" t="s">
        <v>1946</v>
      </c>
      <c r="F165" s="29">
        <v>140000.0</v>
      </c>
      <c r="G165" s="29">
        <v>988.0</v>
      </c>
      <c r="H165" s="29">
        <v>37.0</v>
      </c>
      <c r="I165" s="29">
        <v>741.0</v>
      </c>
      <c r="J165" s="29">
        <v>1.0</v>
      </c>
      <c r="K165" s="29">
        <v>75.0</v>
      </c>
      <c r="L165" s="29">
        <v>188.0</v>
      </c>
      <c r="M165" s="29">
        <v>20.0</v>
      </c>
      <c r="N165" s="23">
        <f t="shared" si="1"/>
        <v>247</v>
      </c>
      <c r="O165" s="23" t="s">
        <v>544</v>
      </c>
      <c r="P165" s="23" t="s">
        <v>40</v>
      </c>
      <c r="R165" s="36"/>
    </row>
    <row r="166">
      <c r="A166" s="29">
        <v>2011.0</v>
      </c>
      <c r="B166" s="29">
        <v>155.0</v>
      </c>
      <c r="C166" s="29">
        <v>2.0</v>
      </c>
      <c r="D166" s="23" t="s">
        <v>2038</v>
      </c>
      <c r="E166" s="23" t="s">
        <v>1904</v>
      </c>
      <c r="F166" s="29">
        <v>479991.0</v>
      </c>
      <c r="G166" s="29">
        <v>2620.0</v>
      </c>
      <c r="H166" s="29">
        <v>168.0</v>
      </c>
      <c r="I166" s="29">
        <v>2249.0</v>
      </c>
      <c r="J166" s="29">
        <v>3.0</v>
      </c>
      <c r="K166" s="29">
        <v>85.0</v>
      </c>
      <c r="L166" s="29">
        <v>213.0</v>
      </c>
      <c r="M166" s="29">
        <v>13.0</v>
      </c>
      <c r="N166" s="23">
        <f t="shared" si="1"/>
        <v>371</v>
      </c>
      <c r="O166" s="23" t="s">
        <v>544</v>
      </c>
      <c r="P166" s="23" t="s">
        <v>40</v>
      </c>
      <c r="R166" s="36"/>
    </row>
    <row r="167">
      <c r="A167" s="29">
        <v>2011.0</v>
      </c>
      <c r="B167" s="29">
        <v>159.0</v>
      </c>
      <c r="C167" s="29">
        <v>2.0</v>
      </c>
      <c r="D167" s="23" t="s">
        <v>2039</v>
      </c>
      <c r="E167" s="23" t="s">
        <v>1925</v>
      </c>
      <c r="F167" s="29">
        <v>122300.0</v>
      </c>
      <c r="G167" s="29">
        <v>750.0</v>
      </c>
      <c r="H167" s="29">
        <v>39.0</v>
      </c>
      <c r="I167" s="29">
        <v>619.0</v>
      </c>
      <c r="J167" s="29">
        <v>1.0</v>
      </c>
      <c r="K167" s="29">
        <v>82.0</v>
      </c>
      <c r="L167" s="29">
        <v>197.0</v>
      </c>
      <c r="M167" s="29">
        <v>15.0</v>
      </c>
      <c r="N167" s="23">
        <f t="shared" si="1"/>
        <v>131</v>
      </c>
      <c r="O167" s="23" t="s">
        <v>544</v>
      </c>
      <c r="P167" s="23" t="s">
        <v>40</v>
      </c>
      <c r="R167" s="36"/>
    </row>
    <row r="168">
      <c r="A168" s="29">
        <v>2011.0</v>
      </c>
      <c r="B168" s="29">
        <v>160.0</v>
      </c>
      <c r="C168" s="29">
        <v>2.0</v>
      </c>
      <c r="D168" s="23" t="s">
        <v>2055</v>
      </c>
      <c r="E168" s="23" t="s">
        <v>1971</v>
      </c>
      <c r="F168" s="29">
        <v>64150.0</v>
      </c>
      <c r="G168" s="29">
        <v>478.0</v>
      </c>
      <c r="H168" s="29">
        <v>20.0</v>
      </c>
      <c r="I168" s="29">
        <v>285.0</v>
      </c>
      <c r="J168" s="29">
        <v>1.0</v>
      </c>
      <c r="K168" s="29">
        <v>59.0</v>
      </c>
      <c r="L168" s="29">
        <v>225.0</v>
      </c>
      <c r="M168" s="29">
        <v>14.0</v>
      </c>
      <c r="N168" s="23">
        <f t="shared" si="1"/>
        <v>193</v>
      </c>
      <c r="O168" s="23" t="s">
        <v>544</v>
      </c>
      <c r="P168" s="23" t="s">
        <v>26</v>
      </c>
      <c r="R168" s="36"/>
    </row>
    <row r="169">
      <c r="A169" s="29">
        <v>2011.0</v>
      </c>
      <c r="B169" s="29">
        <v>164.0</v>
      </c>
      <c r="C169" s="29">
        <v>2.0</v>
      </c>
      <c r="D169" s="23" t="s">
        <v>2042</v>
      </c>
      <c r="E169" s="23" t="s">
        <v>1925</v>
      </c>
      <c r="F169" s="29">
        <v>184337.0</v>
      </c>
      <c r="G169" s="29">
        <v>1200.0</v>
      </c>
      <c r="H169" s="29">
        <v>48.0</v>
      </c>
      <c r="I169" s="29">
        <v>787.0</v>
      </c>
      <c r="J169" s="29">
        <v>1.0</v>
      </c>
      <c r="K169" s="29">
        <v>65.0</v>
      </c>
      <c r="L169" s="29">
        <v>234.0</v>
      </c>
      <c r="M169" s="29">
        <v>16.0</v>
      </c>
      <c r="N169" s="23">
        <f t="shared" si="1"/>
        <v>413</v>
      </c>
      <c r="O169" s="23" t="s">
        <v>544</v>
      </c>
      <c r="P169" s="23" t="s">
        <v>40</v>
      </c>
      <c r="R169" s="36"/>
    </row>
    <row r="170">
      <c r="A170" s="29">
        <v>2011.0</v>
      </c>
      <c r="B170" s="29">
        <v>165.0</v>
      </c>
      <c r="C170" s="29">
        <v>2.0</v>
      </c>
      <c r="D170" s="23" t="s">
        <v>2045</v>
      </c>
      <c r="E170" s="23" t="s">
        <v>1973</v>
      </c>
      <c r="F170" s="29">
        <v>111889.0</v>
      </c>
      <c r="G170" s="29">
        <v>1140.0</v>
      </c>
      <c r="H170" s="29">
        <v>38.0</v>
      </c>
      <c r="I170" s="29">
        <v>394.0</v>
      </c>
      <c r="J170" s="29">
        <v>1.0</v>
      </c>
      <c r="K170" s="29">
        <v>34.0</v>
      </c>
      <c r="L170" s="29">
        <v>283.0</v>
      </c>
      <c r="M170" s="29">
        <v>10.0</v>
      </c>
      <c r="N170" s="23">
        <f t="shared" si="1"/>
        <v>746</v>
      </c>
      <c r="O170" s="23" t="s">
        <v>544</v>
      </c>
      <c r="P170" s="23" t="s">
        <v>40</v>
      </c>
      <c r="R170" s="36"/>
    </row>
    <row r="171">
      <c r="A171" s="29">
        <v>2011.0</v>
      </c>
      <c r="B171" s="29">
        <v>1.0</v>
      </c>
      <c r="C171" s="29">
        <v>3.0</v>
      </c>
      <c r="D171" s="23" t="s">
        <v>2056</v>
      </c>
      <c r="E171" s="23" t="s">
        <v>1880</v>
      </c>
      <c r="F171" s="29">
        <v>53267.0</v>
      </c>
      <c r="G171" s="29">
        <v>429.0</v>
      </c>
      <c r="H171" s="29">
        <v>26.0</v>
      </c>
      <c r="I171" s="29">
        <v>314.0</v>
      </c>
      <c r="J171" s="29">
        <v>1.0</v>
      </c>
      <c r="K171" s="29">
        <v>73.0</v>
      </c>
      <c r="L171" s="29">
        <v>169.0</v>
      </c>
      <c r="M171" s="29">
        <v>12.0</v>
      </c>
      <c r="N171" s="23">
        <f t="shared" si="1"/>
        <v>115</v>
      </c>
      <c r="O171" s="23" t="s">
        <v>138</v>
      </c>
      <c r="P171" s="23" t="s">
        <v>26</v>
      </c>
      <c r="R171" s="36"/>
    </row>
    <row r="172">
      <c r="A172" s="29">
        <v>2011.0</v>
      </c>
      <c r="B172" s="29">
        <v>4.0</v>
      </c>
      <c r="C172" s="29">
        <v>3.0</v>
      </c>
      <c r="D172" s="23" t="s">
        <v>1991</v>
      </c>
      <c r="E172" s="23" t="s">
        <v>1904</v>
      </c>
      <c r="F172" s="29">
        <v>160090.0</v>
      </c>
      <c r="G172" s="29">
        <v>1309.0</v>
      </c>
      <c r="H172" s="29">
        <v>70.0</v>
      </c>
      <c r="I172" s="29">
        <v>1220.0</v>
      </c>
      <c r="J172" s="29">
        <v>2.0</v>
      </c>
      <c r="K172" s="29">
        <v>93.0</v>
      </c>
      <c r="L172" s="29">
        <v>131.0</v>
      </c>
      <c r="M172" s="29">
        <v>17.0</v>
      </c>
      <c r="N172" s="23">
        <f t="shared" si="1"/>
        <v>89</v>
      </c>
      <c r="O172" s="23" t="s">
        <v>138</v>
      </c>
      <c r="P172" s="23" t="s">
        <v>26</v>
      </c>
      <c r="R172" s="36"/>
    </row>
    <row r="173">
      <c r="A173" s="29">
        <v>2011.0</v>
      </c>
      <c r="B173" s="29">
        <v>7.0</v>
      </c>
      <c r="C173" s="29">
        <v>3.0</v>
      </c>
      <c r="D173" s="23" t="s">
        <v>1994</v>
      </c>
      <c r="E173" s="23" t="s">
        <v>1925</v>
      </c>
      <c r="F173" s="29">
        <v>199100.0</v>
      </c>
      <c r="G173" s="29">
        <v>1645.0</v>
      </c>
      <c r="H173" s="29">
        <v>70.0</v>
      </c>
      <c r="I173" s="29">
        <v>1310.0</v>
      </c>
      <c r="J173" s="29">
        <v>3.0</v>
      </c>
      <c r="K173" s="29">
        <v>79.0</v>
      </c>
      <c r="L173" s="29">
        <v>151.0</v>
      </c>
      <c r="M173" s="29">
        <v>18.0</v>
      </c>
      <c r="N173" s="23">
        <f t="shared" si="1"/>
        <v>335</v>
      </c>
      <c r="O173" s="23" t="s">
        <v>138</v>
      </c>
      <c r="P173" s="23" t="s">
        <v>40</v>
      </c>
      <c r="R173" s="36"/>
    </row>
    <row r="174">
      <c r="A174" s="29">
        <v>2011.0</v>
      </c>
      <c r="B174" s="29">
        <v>11.0</v>
      </c>
      <c r="C174" s="29">
        <v>3.0</v>
      </c>
      <c r="D174" s="23" t="s">
        <v>1998</v>
      </c>
      <c r="E174" s="23" t="s">
        <v>1946</v>
      </c>
      <c r="F174" s="29">
        <v>136897.0</v>
      </c>
      <c r="G174" s="29">
        <v>1213.0</v>
      </c>
      <c r="H174" s="29">
        <v>58.0</v>
      </c>
      <c r="I174" s="29">
        <v>894.0</v>
      </c>
      <c r="J174" s="29">
        <v>3.0</v>
      </c>
      <c r="K174" s="29">
        <v>73.0</v>
      </c>
      <c r="L174" s="29">
        <v>153.0</v>
      </c>
      <c r="M174" s="29">
        <v>15.0</v>
      </c>
      <c r="N174" s="23">
        <f t="shared" si="1"/>
        <v>319</v>
      </c>
      <c r="O174" s="23" t="s">
        <v>138</v>
      </c>
      <c r="P174" s="23" t="s">
        <v>40</v>
      </c>
      <c r="R174" s="36"/>
    </row>
    <row r="175">
      <c r="A175" s="29">
        <v>2011.0</v>
      </c>
      <c r="B175" s="29">
        <v>12.0</v>
      </c>
      <c r="C175" s="29">
        <v>3.0</v>
      </c>
      <c r="D175" s="23" t="s">
        <v>1999</v>
      </c>
      <c r="E175" s="23" t="s">
        <v>1880</v>
      </c>
      <c r="F175" s="29">
        <v>96542.0</v>
      </c>
      <c r="G175" s="29">
        <v>830.0</v>
      </c>
      <c r="H175" s="29">
        <v>40.0</v>
      </c>
      <c r="I175" s="29">
        <v>549.0</v>
      </c>
      <c r="J175" s="29">
        <v>1.0</v>
      </c>
      <c r="K175" s="29">
        <v>66.0</v>
      </c>
      <c r="L175" s="29">
        <v>175.0</v>
      </c>
      <c r="M175" s="29">
        <v>13.0</v>
      </c>
      <c r="N175" s="23">
        <f t="shared" si="1"/>
        <v>281</v>
      </c>
      <c r="O175" s="23" t="s">
        <v>138</v>
      </c>
      <c r="P175" s="23" t="s">
        <v>26</v>
      </c>
      <c r="R175" s="36"/>
    </row>
    <row r="176">
      <c r="A176" s="29">
        <v>2011.0</v>
      </c>
      <c r="B176" s="29">
        <v>23.0</v>
      </c>
      <c r="C176" s="29">
        <v>3.0</v>
      </c>
      <c r="D176" s="23" t="s">
        <v>2001</v>
      </c>
      <c r="E176" s="23" t="s">
        <v>1880</v>
      </c>
      <c r="F176" s="29">
        <v>125362.0</v>
      </c>
      <c r="G176" s="29">
        <v>1025.0</v>
      </c>
      <c r="H176" s="29">
        <v>41.0</v>
      </c>
      <c r="I176" s="29">
        <v>958.0</v>
      </c>
      <c r="J176" s="29">
        <v>2.0</v>
      </c>
      <c r="K176" s="29">
        <v>93.0</v>
      </c>
      <c r="L176" s="29">
        <v>130.0</v>
      </c>
      <c r="M176" s="29">
        <v>23.0</v>
      </c>
      <c r="N176" s="23">
        <f t="shared" si="1"/>
        <v>67</v>
      </c>
      <c r="O176" s="23" t="s">
        <v>138</v>
      </c>
      <c r="P176" s="23" t="s">
        <v>26</v>
      </c>
      <c r="R176" s="36"/>
    </row>
    <row r="177">
      <c r="A177" s="29">
        <v>2011.0</v>
      </c>
      <c r="B177" s="29">
        <v>30.0</v>
      </c>
      <c r="C177" s="29">
        <v>3.0</v>
      </c>
      <c r="D177" s="23" t="s">
        <v>2057</v>
      </c>
      <c r="E177" s="23" t="s">
        <v>1880</v>
      </c>
      <c r="F177" s="29">
        <v>100000.0</v>
      </c>
      <c r="G177" s="29">
        <v>750.0</v>
      </c>
      <c r="H177" s="29">
        <v>39.0</v>
      </c>
      <c r="I177" s="29">
        <v>524.0</v>
      </c>
      <c r="J177" s="29">
        <v>1.0</v>
      </c>
      <c r="K177" s="29">
        <v>69.0</v>
      </c>
      <c r="L177" s="29">
        <v>190.0</v>
      </c>
      <c r="M177" s="29">
        <v>13.0</v>
      </c>
      <c r="N177" s="23">
        <f t="shared" si="1"/>
        <v>226</v>
      </c>
      <c r="O177" s="23" t="s">
        <v>138</v>
      </c>
      <c r="P177" s="23" t="s">
        <v>26</v>
      </c>
      <c r="R177" s="36"/>
    </row>
    <row r="178">
      <c r="A178" s="29">
        <v>2011.0</v>
      </c>
      <c r="B178" s="29">
        <v>32.0</v>
      </c>
      <c r="C178" s="29">
        <v>3.0</v>
      </c>
      <c r="D178" s="23" t="s">
        <v>2002</v>
      </c>
      <c r="E178" s="23" t="s">
        <v>1971</v>
      </c>
      <c r="F178" s="29">
        <v>110359.0</v>
      </c>
      <c r="G178" s="29">
        <v>3956.0</v>
      </c>
      <c r="H178" s="29">
        <v>50.0</v>
      </c>
      <c r="I178" s="29">
        <v>782.0</v>
      </c>
      <c r="J178" s="29">
        <v>2.0</v>
      </c>
      <c r="K178" s="29">
        <v>19.0</v>
      </c>
      <c r="L178" s="29">
        <v>141.0</v>
      </c>
      <c r="M178" s="29">
        <v>15.0</v>
      </c>
      <c r="N178" s="23">
        <f t="shared" si="1"/>
        <v>3174</v>
      </c>
      <c r="O178" s="23" t="s">
        <v>138</v>
      </c>
      <c r="P178" s="23" t="s">
        <v>26</v>
      </c>
      <c r="R178" s="36"/>
    </row>
    <row r="179">
      <c r="A179" s="29">
        <v>2011.0</v>
      </c>
      <c r="B179" s="29">
        <v>40.0</v>
      </c>
      <c r="C179" s="29">
        <v>3.0</v>
      </c>
      <c r="D179" s="23" t="s">
        <v>2003</v>
      </c>
      <c r="E179" s="23" t="s">
        <v>1925</v>
      </c>
      <c r="F179" s="29">
        <v>62942.0</v>
      </c>
      <c r="G179" s="29">
        <v>540.0</v>
      </c>
      <c r="H179" s="29">
        <v>25.0</v>
      </c>
      <c r="I179" s="29">
        <v>367.0</v>
      </c>
      <c r="J179" s="29">
        <v>2.0</v>
      </c>
      <c r="K179" s="29">
        <v>67.0</v>
      </c>
      <c r="L179" s="29">
        <v>171.0</v>
      </c>
      <c r="M179" s="29">
        <v>14.0</v>
      </c>
      <c r="N179" s="23">
        <f t="shared" si="1"/>
        <v>173</v>
      </c>
      <c r="O179" s="23" t="s">
        <v>138</v>
      </c>
      <c r="P179" s="23" t="s">
        <v>26</v>
      </c>
      <c r="R179" s="36"/>
    </row>
    <row r="180">
      <c r="A180" s="29">
        <v>2011.0</v>
      </c>
      <c r="B180" s="29">
        <v>43.0</v>
      </c>
      <c r="C180" s="29">
        <v>3.0</v>
      </c>
      <c r="D180" s="23" t="s">
        <v>2004</v>
      </c>
      <c r="E180" s="23" t="s">
        <v>1972</v>
      </c>
      <c r="F180" s="29">
        <v>452092.0</v>
      </c>
      <c r="G180" s="29">
        <v>5067.0</v>
      </c>
      <c r="H180" s="29">
        <v>175.0</v>
      </c>
      <c r="I180" s="29">
        <v>3442.0</v>
      </c>
      <c r="J180" s="29">
        <v>10.0</v>
      </c>
      <c r="K180" s="29">
        <v>67.0</v>
      </c>
      <c r="L180" s="29">
        <v>131.0</v>
      </c>
      <c r="M180" s="29">
        <v>19.0</v>
      </c>
      <c r="N180" s="23">
        <f t="shared" si="1"/>
        <v>1625</v>
      </c>
      <c r="O180" s="23" t="s">
        <v>138</v>
      </c>
      <c r="P180" s="23" t="s">
        <v>40</v>
      </c>
      <c r="R180" s="36"/>
    </row>
    <row r="181">
      <c r="A181" s="29">
        <v>2011.0</v>
      </c>
      <c r="B181" s="29">
        <v>47.0</v>
      </c>
      <c r="C181" s="29">
        <v>3.0</v>
      </c>
      <c r="D181" s="23" t="s">
        <v>2005</v>
      </c>
      <c r="E181" s="23" t="s">
        <v>1973</v>
      </c>
      <c r="F181" s="29">
        <v>52903.0</v>
      </c>
      <c r="G181" s="29">
        <v>725.0</v>
      </c>
      <c r="H181" s="29">
        <v>24.0</v>
      </c>
      <c r="I181" s="29">
        <v>532.0</v>
      </c>
      <c r="J181" s="29">
        <v>1.0</v>
      </c>
      <c r="K181" s="29">
        <v>73.0</v>
      </c>
      <c r="L181" s="29">
        <v>99.0</v>
      </c>
      <c r="M181" s="29">
        <v>22.0</v>
      </c>
      <c r="N181" s="23">
        <f t="shared" si="1"/>
        <v>193</v>
      </c>
      <c r="O181" s="23" t="s">
        <v>138</v>
      </c>
      <c r="P181" s="23" t="s">
        <v>26</v>
      </c>
      <c r="R181" s="36"/>
    </row>
    <row r="182">
      <c r="A182" s="29">
        <v>2011.0</v>
      </c>
      <c r="B182" s="29">
        <v>48.0</v>
      </c>
      <c r="C182" s="29">
        <v>3.0</v>
      </c>
      <c r="D182" s="23" t="s">
        <v>2008</v>
      </c>
      <c r="E182" s="23" t="s">
        <v>1880</v>
      </c>
      <c r="F182" s="29">
        <v>168587.0</v>
      </c>
      <c r="G182" s="29">
        <v>1463.0</v>
      </c>
      <c r="H182" s="29">
        <v>77.0</v>
      </c>
      <c r="I182" s="29">
        <v>1107.0</v>
      </c>
      <c r="J182" s="29">
        <v>3.0</v>
      </c>
      <c r="K182" s="29">
        <v>75.0</v>
      </c>
      <c r="L182" s="29">
        <v>152.0</v>
      </c>
      <c r="M182" s="29">
        <v>14.0</v>
      </c>
      <c r="N182" s="23">
        <f t="shared" si="1"/>
        <v>356</v>
      </c>
      <c r="O182" s="23" t="s">
        <v>138</v>
      </c>
      <c r="P182" s="23" t="s">
        <v>26</v>
      </c>
      <c r="R182" s="36"/>
    </row>
    <row r="183">
      <c r="A183" s="29">
        <v>2011.0</v>
      </c>
      <c r="B183" s="29">
        <v>49.0</v>
      </c>
      <c r="C183" s="29">
        <v>3.0</v>
      </c>
      <c r="D183" s="23" t="s">
        <v>2009</v>
      </c>
      <c r="E183" s="23" t="s">
        <v>1973</v>
      </c>
      <c r="F183" s="29">
        <v>411388.0</v>
      </c>
      <c r="G183" s="29">
        <v>3160.0</v>
      </c>
      <c r="H183" s="29">
        <v>155.0</v>
      </c>
      <c r="I183" s="29">
        <v>2640.0</v>
      </c>
      <c r="J183" s="29">
        <v>8.0</v>
      </c>
      <c r="K183" s="29">
        <v>83.0</v>
      </c>
      <c r="L183" s="29">
        <v>155.0</v>
      </c>
      <c r="M183" s="29">
        <v>17.0</v>
      </c>
      <c r="N183" s="23">
        <f t="shared" si="1"/>
        <v>520</v>
      </c>
      <c r="O183" s="23" t="s">
        <v>138</v>
      </c>
      <c r="P183" s="23" t="s">
        <v>40</v>
      </c>
      <c r="R183" s="36"/>
    </row>
    <row r="184">
      <c r="A184" s="29">
        <v>2011.0</v>
      </c>
      <c r="B184" s="29">
        <v>52.0</v>
      </c>
      <c r="C184" s="29">
        <v>3.0</v>
      </c>
      <c r="D184" s="23" t="s">
        <v>2010</v>
      </c>
      <c r="E184" s="23" t="s">
        <v>1904</v>
      </c>
      <c r="F184" s="29">
        <v>190120.0</v>
      </c>
      <c r="G184" s="29">
        <v>1600.0</v>
      </c>
      <c r="H184" s="29">
        <v>80.0</v>
      </c>
      <c r="I184" s="29">
        <v>1459.0</v>
      </c>
      <c r="J184" s="29">
        <v>4.0</v>
      </c>
      <c r="K184" s="29">
        <v>91.0</v>
      </c>
      <c r="L184" s="29">
        <v>130.0</v>
      </c>
      <c r="M184" s="29">
        <v>18.0</v>
      </c>
      <c r="N184" s="23">
        <f t="shared" si="1"/>
        <v>141</v>
      </c>
      <c r="O184" s="23" t="s">
        <v>138</v>
      </c>
      <c r="P184" s="23" t="s">
        <v>26</v>
      </c>
      <c r="R184" s="36"/>
    </row>
    <row r="185">
      <c r="A185" s="29">
        <v>2011.0</v>
      </c>
      <c r="B185" s="29">
        <v>54.0</v>
      </c>
      <c r="C185" s="29">
        <v>3.0</v>
      </c>
      <c r="D185" s="23" t="s">
        <v>2011</v>
      </c>
      <c r="E185" s="23" t="s">
        <v>1904</v>
      </c>
      <c r="F185" s="29">
        <v>362398.0</v>
      </c>
      <c r="G185" s="29">
        <v>3464.0</v>
      </c>
      <c r="H185" s="29">
        <v>170.0</v>
      </c>
      <c r="I185" s="29">
        <v>2909.0</v>
      </c>
      <c r="J185" s="29">
        <v>6.0</v>
      </c>
      <c r="K185" s="29">
        <v>83.0</v>
      </c>
      <c r="L185" s="29">
        <v>124.0</v>
      </c>
      <c r="M185" s="29">
        <v>17.0</v>
      </c>
      <c r="N185" s="23">
        <f t="shared" si="1"/>
        <v>555</v>
      </c>
      <c r="O185" s="23" t="s">
        <v>138</v>
      </c>
      <c r="P185" s="23" t="s">
        <v>26</v>
      </c>
      <c r="R185" s="36"/>
    </row>
    <row r="186">
      <c r="A186" s="29">
        <v>2011.0</v>
      </c>
      <c r="B186" s="29">
        <v>56.0</v>
      </c>
      <c r="C186" s="29">
        <v>3.0</v>
      </c>
      <c r="D186" s="23" t="s">
        <v>2014</v>
      </c>
      <c r="E186" s="23" t="s">
        <v>1904</v>
      </c>
      <c r="F186" s="29">
        <v>155566.0</v>
      </c>
      <c r="G186" s="29">
        <v>1420.0</v>
      </c>
      <c r="H186" s="29">
        <v>60.0</v>
      </c>
      <c r="I186" s="29">
        <v>1046.0</v>
      </c>
      <c r="J186" s="29">
        <v>3.0</v>
      </c>
      <c r="K186" s="29">
        <v>73.0</v>
      </c>
      <c r="L186" s="29">
        <v>148.0</v>
      </c>
      <c r="M186" s="29">
        <v>17.0</v>
      </c>
      <c r="N186" s="23">
        <f t="shared" si="1"/>
        <v>374</v>
      </c>
      <c r="O186" s="23" t="s">
        <v>138</v>
      </c>
      <c r="P186" s="23" t="s">
        <v>26</v>
      </c>
      <c r="R186" s="36"/>
    </row>
    <row r="187">
      <c r="A187" s="29">
        <v>2011.0</v>
      </c>
      <c r="B187" s="29">
        <v>64.0</v>
      </c>
      <c r="C187" s="29">
        <v>3.0</v>
      </c>
      <c r="D187" s="23" t="s">
        <v>2015</v>
      </c>
      <c r="E187" s="23" t="s">
        <v>2006</v>
      </c>
      <c r="F187" s="29">
        <v>2737021.0</v>
      </c>
      <c r="G187" s="29">
        <v>17109.0</v>
      </c>
      <c r="H187" s="29">
        <v>855.0</v>
      </c>
      <c r="I187" s="29">
        <v>12906.0</v>
      </c>
      <c r="J187" s="29">
        <v>26.0</v>
      </c>
      <c r="K187" s="29">
        <v>75.0</v>
      </c>
      <c r="L187" s="29">
        <v>212.0</v>
      </c>
      <c r="M187" s="29">
        <v>15.0</v>
      </c>
      <c r="N187" s="23">
        <f t="shared" si="1"/>
        <v>4203</v>
      </c>
      <c r="O187" s="23" t="s">
        <v>138</v>
      </c>
      <c r="P187" s="23" t="s">
        <v>2007</v>
      </c>
      <c r="Q187" s="36"/>
      <c r="R187" s="36"/>
    </row>
    <row r="188">
      <c r="A188" s="29">
        <v>2011.0</v>
      </c>
      <c r="B188" s="29">
        <v>67.0</v>
      </c>
      <c r="C188" s="29">
        <v>3.0</v>
      </c>
      <c r="D188" s="23" t="s">
        <v>2058</v>
      </c>
      <c r="E188" s="23" t="s">
        <v>1880</v>
      </c>
      <c r="F188" s="29">
        <v>139435.0</v>
      </c>
      <c r="G188" s="29">
        <v>1415.0</v>
      </c>
      <c r="H188" s="29">
        <v>58.0</v>
      </c>
      <c r="I188" s="29">
        <v>1048.0</v>
      </c>
      <c r="J188" s="29">
        <v>2.0</v>
      </c>
      <c r="K188" s="29">
        <v>74.0</v>
      </c>
      <c r="L188" s="29">
        <v>133.0</v>
      </c>
      <c r="M188" s="29">
        <v>18.0</v>
      </c>
      <c r="N188" s="23">
        <f t="shared" si="1"/>
        <v>367</v>
      </c>
      <c r="O188" s="23" t="s">
        <v>138</v>
      </c>
      <c r="P188" s="23" t="s">
        <v>26</v>
      </c>
      <c r="R188" s="36"/>
    </row>
    <row r="189">
      <c r="A189" s="29">
        <v>2011.0</v>
      </c>
      <c r="B189" s="29">
        <v>77.0</v>
      </c>
      <c r="C189" s="29">
        <v>3.0</v>
      </c>
      <c r="D189" s="23" t="s">
        <v>2016</v>
      </c>
      <c r="E189" s="23" t="s">
        <v>1946</v>
      </c>
      <c r="F189" s="29">
        <v>502158.0</v>
      </c>
      <c r="G189" s="29">
        <v>6015.0</v>
      </c>
      <c r="H189" s="29">
        <v>215.0</v>
      </c>
      <c r="I189" s="29">
        <v>3277.0</v>
      </c>
      <c r="J189" s="29">
        <v>10.0</v>
      </c>
      <c r="K189" s="29">
        <v>54.0</v>
      </c>
      <c r="L189" s="29">
        <v>153.0</v>
      </c>
      <c r="M189" s="29">
        <v>15.0</v>
      </c>
      <c r="N189" s="23">
        <f t="shared" si="1"/>
        <v>2738</v>
      </c>
      <c r="O189" s="23" t="s">
        <v>138</v>
      </c>
      <c r="P189" s="23" t="s">
        <v>40</v>
      </c>
      <c r="R189" s="36"/>
    </row>
    <row r="190">
      <c r="A190" s="29">
        <v>2011.0</v>
      </c>
      <c r="B190" s="29">
        <v>78.0</v>
      </c>
      <c r="C190" s="29">
        <v>3.0</v>
      </c>
      <c r="D190" s="23" t="s">
        <v>2054</v>
      </c>
      <c r="E190" s="23" t="s">
        <v>1880</v>
      </c>
      <c r="F190" s="29">
        <v>112708.0</v>
      </c>
      <c r="G190" s="29">
        <v>1158.0</v>
      </c>
      <c r="H190" s="29">
        <v>58.0</v>
      </c>
      <c r="I190" s="29">
        <v>749.0</v>
      </c>
      <c r="J190" s="29">
        <v>3.0</v>
      </c>
      <c r="K190" s="29">
        <v>64.0</v>
      </c>
      <c r="L190" s="29">
        <v>150.0</v>
      </c>
      <c r="M190" s="29">
        <v>12.0</v>
      </c>
      <c r="N190" s="23">
        <f t="shared" si="1"/>
        <v>409</v>
      </c>
      <c r="O190" s="23" t="s">
        <v>138</v>
      </c>
      <c r="P190" s="23" t="s">
        <v>26</v>
      </c>
      <c r="R190" s="36"/>
    </row>
    <row r="191">
      <c r="A191" s="29">
        <v>2011.0</v>
      </c>
      <c r="B191" s="29">
        <v>79.0</v>
      </c>
      <c r="C191" s="29">
        <v>3.0</v>
      </c>
      <c r="D191" s="23" t="s">
        <v>2059</v>
      </c>
      <c r="E191" s="23" t="s">
        <v>1880</v>
      </c>
      <c r="F191" s="29">
        <v>106000.0</v>
      </c>
      <c r="G191" s="29">
        <v>840.0</v>
      </c>
      <c r="H191" s="29">
        <v>42.0</v>
      </c>
      <c r="I191" s="29">
        <v>672.0</v>
      </c>
      <c r="J191" s="29">
        <v>1.0</v>
      </c>
      <c r="K191" s="29">
        <v>80.0</v>
      </c>
      <c r="L191" s="29">
        <v>157.0</v>
      </c>
      <c r="M191" s="29">
        <v>16.0</v>
      </c>
      <c r="N191" s="23">
        <f t="shared" si="1"/>
        <v>168</v>
      </c>
      <c r="O191" s="23" t="s">
        <v>138</v>
      </c>
      <c r="P191" s="23" t="s">
        <v>26</v>
      </c>
      <c r="R191" s="36"/>
    </row>
    <row r="192">
      <c r="A192" s="29">
        <v>2011.0</v>
      </c>
      <c r="B192" s="29">
        <v>89.0</v>
      </c>
      <c r="C192" s="29">
        <v>3.0</v>
      </c>
      <c r="D192" s="23" t="s">
        <v>2017</v>
      </c>
      <c r="E192" s="23" t="s">
        <v>2006</v>
      </c>
      <c r="F192" s="29">
        <v>752462.0</v>
      </c>
      <c r="G192" s="29">
        <v>6742.0</v>
      </c>
      <c r="H192" s="29">
        <v>273.0</v>
      </c>
      <c r="I192" s="29">
        <v>5713.0</v>
      </c>
      <c r="J192" s="29">
        <v>10.0</v>
      </c>
      <c r="K192" s="29">
        <v>84.0</v>
      </c>
      <c r="L192" s="29">
        <v>131.0</v>
      </c>
      <c r="M192" s="29">
        <v>20.0</v>
      </c>
      <c r="N192" s="23">
        <f t="shared" si="1"/>
        <v>1029</v>
      </c>
      <c r="O192" s="23" t="s">
        <v>138</v>
      </c>
      <c r="P192" s="23" t="s">
        <v>2007</v>
      </c>
      <c r="Q192" s="36"/>
      <c r="R192" s="36"/>
    </row>
    <row r="193">
      <c r="A193" s="29">
        <v>2011.0</v>
      </c>
      <c r="B193" s="29">
        <v>94.0</v>
      </c>
      <c r="C193" s="29">
        <v>3.0</v>
      </c>
      <c r="D193" s="23" t="s">
        <v>2018</v>
      </c>
      <c r="E193" s="23" t="s">
        <v>1925</v>
      </c>
      <c r="F193" s="29">
        <v>249988.0</v>
      </c>
      <c r="G193" s="29">
        <v>1860.0</v>
      </c>
      <c r="H193" s="29">
        <v>93.0</v>
      </c>
      <c r="I193" s="29">
        <v>1636.0</v>
      </c>
      <c r="J193" s="29">
        <v>4.0</v>
      </c>
      <c r="K193" s="29">
        <v>87.0</v>
      </c>
      <c r="L193" s="29">
        <v>152.0</v>
      </c>
      <c r="M193" s="29">
        <v>17.0</v>
      </c>
      <c r="N193" s="23">
        <f t="shared" si="1"/>
        <v>224</v>
      </c>
      <c r="O193" s="23" t="s">
        <v>138</v>
      </c>
      <c r="P193" s="23" t="s">
        <v>40</v>
      </c>
      <c r="R193" s="36"/>
    </row>
    <row r="194">
      <c r="A194" s="29">
        <v>2011.0</v>
      </c>
      <c r="B194" s="29">
        <v>110.0</v>
      </c>
      <c r="C194" s="29">
        <v>3.0</v>
      </c>
      <c r="D194" s="23" t="s">
        <v>2019</v>
      </c>
      <c r="E194" s="23" t="s">
        <v>1973</v>
      </c>
      <c r="F194" s="29">
        <v>207917.0</v>
      </c>
      <c r="G194" s="29">
        <v>1483.0</v>
      </c>
      <c r="H194" s="29">
        <v>89.0</v>
      </c>
      <c r="I194" s="29">
        <v>1062.0</v>
      </c>
      <c r="J194" s="29">
        <v>3.0</v>
      </c>
      <c r="K194" s="29">
        <v>71.0</v>
      </c>
      <c r="L194" s="29">
        <v>195.0</v>
      </c>
      <c r="M194" s="29">
        <v>11.0</v>
      </c>
      <c r="N194" s="23">
        <f t="shared" si="1"/>
        <v>421</v>
      </c>
      <c r="O194" s="23" t="s">
        <v>138</v>
      </c>
      <c r="P194" s="23" t="s">
        <v>40</v>
      </c>
      <c r="R194" s="36"/>
    </row>
    <row r="195">
      <c r="A195" s="29">
        <v>2011.0</v>
      </c>
      <c r="B195" s="29">
        <v>119.0</v>
      </c>
      <c r="C195" s="29">
        <v>3.0</v>
      </c>
      <c r="D195" s="23" t="s">
        <v>2020</v>
      </c>
      <c r="E195" s="23" t="s">
        <v>1925</v>
      </c>
      <c r="F195" s="29">
        <v>115558.0</v>
      </c>
      <c r="G195" s="29">
        <v>1230.0</v>
      </c>
      <c r="H195" s="29">
        <v>60.0</v>
      </c>
      <c r="I195" s="29">
        <v>1144.0</v>
      </c>
      <c r="J195" s="29">
        <v>2.0</v>
      </c>
      <c r="K195" s="29">
        <v>93.0</v>
      </c>
      <c r="L195" s="29">
        <v>101.0</v>
      </c>
      <c r="M195" s="29">
        <v>19.0</v>
      </c>
      <c r="N195" s="23">
        <f t="shared" si="1"/>
        <v>86</v>
      </c>
      <c r="O195" s="23" t="s">
        <v>138</v>
      </c>
      <c r="P195" s="23" t="s">
        <v>40</v>
      </c>
      <c r="R195" s="36"/>
    </row>
    <row r="196">
      <c r="A196" s="29">
        <v>2011.0</v>
      </c>
      <c r="B196" s="29">
        <v>128.0</v>
      </c>
      <c r="C196" s="29">
        <v>3.0</v>
      </c>
      <c r="D196" s="23" t="s">
        <v>2023</v>
      </c>
      <c r="E196" s="23" t="s">
        <v>1904</v>
      </c>
      <c r="F196" s="29">
        <v>304982.0</v>
      </c>
      <c r="G196" s="29">
        <v>3095.0</v>
      </c>
      <c r="H196" s="29">
        <v>127.0</v>
      </c>
      <c r="I196" s="29">
        <v>2258.0</v>
      </c>
      <c r="J196" s="29">
        <v>5.0</v>
      </c>
      <c r="K196" s="29">
        <v>72.0</v>
      </c>
      <c r="L196" s="29">
        <v>135.0</v>
      </c>
      <c r="M196" s="29">
        <v>17.0</v>
      </c>
      <c r="N196" s="23">
        <f t="shared" si="1"/>
        <v>837</v>
      </c>
      <c r="O196" s="23" t="s">
        <v>138</v>
      </c>
      <c r="P196" s="23" t="s">
        <v>26</v>
      </c>
      <c r="R196" s="36"/>
    </row>
    <row r="197">
      <c r="A197" s="29">
        <v>2011.0</v>
      </c>
      <c r="B197" s="29">
        <v>129.0</v>
      </c>
      <c r="C197" s="29">
        <v>3.0</v>
      </c>
      <c r="D197" s="23" t="s">
        <v>2025</v>
      </c>
      <c r="E197" s="23" t="s">
        <v>1880</v>
      </c>
      <c r="F197" s="29">
        <v>97550.0</v>
      </c>
      <c r="G197" s="29">
        <v>850.0</v>
      </c>
      <c r="H197" s="29">
        <v>56.0</v>
      </c>
      <c r="I197" s="29">
        <v>684.0</v>
      </c>
      <c r="J197" s="29">
        <v>1.0</v>
      </c>
      <c r="K197" s="29">
        <v>80.0</v>
      </c>
      <c r="L197" s="29">
        <v>142.0</v>
      </c>
      <c r="M197" s="29">
        <v>12.0</v>
      </c>
      <c r="N197" s="23">
        <f t="shared" si="1"/>
        <v>166</v>
      </c>
      <c r="O197" s="23" t="s">
        <v>138</v>
      </c>
      <c r="P197" s="23" t="s">
        <v>26</v>
      </c>
      <c r="R197" s="36"/>
    </row>
    <row r="198">
      <c r="A198" s="29">
        <v>2011.0</v>
      </c>
      <c r="B198" s="29">
        <v>131.0</v>
      </c>
      <c r="C198" s="29">
        <v>3.0</v>
      </c>
      <c r="D198" s="23" t="s">
        <v>2027</v>
      </c>
      <c r="E198" s="23" t="s">
        <v>1925</v>
      </c>
      <c r="F198" s="29">
        <v>516833.0</v>
      </c>
      <c r="G198" s="29">
        <v>3825.0</v>
      </c>
      <c r="H198" s="29">
        <v>179.0</v>
      </c>
      <c r="I198" s="29">
        <v>3061.0</v>
      </c>
      <c r="J198" s="29">
        <v>8.0</v>
      </c>
      <c r="K198" s="29">
        <v>80.0</v>
      </c>
      <c r="L198" s="29">
        <v>168.0</v>
      </c>
      <c r="M198" s="29">
        <v>17.0</v>
      </c>
      <c r="N198" s="23">
        <f t="shared" si="1"/>
        <v>764</v>
      </c>
      <c r="O198" s="23" t="s">
        <v>138</v>
      </c>
      <c r="P198" s="23" t="s">
        <v>26</v>
      </c>
      <c r="R198" s="36"/>
    </row>
    <row r="199">
      <c r="A199" s="29">
        <v>2011.0</v>
      </c>
      <c r="B199" s="29">
        <v>132.0</v>
      </c>
      <c r="C199" s="29">
        <v>3.0</v>
      </c>
      <c r="D199" s="23" t="s">
        <v>2029</v>
      </c>
      <c r="E199" s="23" t="s">
        <v>1904</v>
      </c>
      <c r="F199" s="29">
        <v>235223.0</v>
      </c>
      <c r="G199" s="29">
        <v>2228.0</v>
      </c>
      <c r="H199" s="29">
        <v>125.0</v>
      </c>
      <c r="I199" s="29">
        <v>1801.0</v>
      </c>
      <c r="J199" s="29">
        <v>5.0</v>
      </c>
      <c r="K199" s="29">
        <v>80.0</v>
      </c>
      <c r="L199" s="29">
        <v>130.0</v>
      </c>
      <c r="M199" s="29">
        <v>14.0</v>
      </c>
      <c r="N199" s="23">
        <f t="shared" si="1"/>
        <v>427</v>
      </c>
      <c r="O199" s="23" t="s">
        <v>138</v>
      </c>
      <c r="P199" s="23" t="s">
        <v>26</v>
      </c>
      <c r="R199" s="36"/>
    </row>
    <row r="200">
      <c r="A200" s="29">
        <v>2011.0</v>
      </c>
      <c r="B200" s="29">
        <v>134.0</v>
      </c>
      <c r="C200" s="29">
        <v>3.0</v>
      </c>
      <c r="D200" s="23" t="s">
        <v>2031</v>
      </c>
      <c r="E200" s="23" t="s">
        <v>1973</v>
      </c>
      <c r="F200" s="29">
        <v>144413.0</v>
      </c>
      <c r="G200" s="29">
        <v>1174.0</v>
      </c>
      <c r="H200" s="29">
        <v>75.0</v>
      </c>
      <c r="I200" s="29">
        <v>928.0</v>
      </c>
      <c r="J200" s="29">
        <v>3.0</v>
      </c>
      <c r="K200" s="29">
        <v>79.0</v>
      </c>
      <c r="L200" s="29">
        <v>155.0</v>
      </c>
      <c r="M200" s="29">
        <v>12.0</v>
      </c>
      <c r="N200" s="23">
        <f t="shared" si="1"/>
        <v>246</v>
      </c>
      <c r="O200" s="23" t="s">
        <v>138</v>
      </c>
      <c r="P200" s="23" t="s">
        <v>26</v>
      </c>
      <c r="R200" s="36"/>
    </row>
    <row r="201">
      <c r="A201" s="29">
        <v>2011.0</v>
      </c>
      <c r="B201" s="29">
        <v>139.0</v>
      </c>
      <c r="C201" s="29">
        <v>3.0</v>
      </c>
      <c r="D201" s="23" t="s">
        <v>2033</v>
      </c>
      <c r="E201" s="23" t="s">
        <v>1880</v>
      </c>
      <c r="F201" s="29">
        <v>143505.0</v>
      </c>
      <c r="G201" s="29">
        <v>1350.0</v>
      </c>
      <c r="H201" s="29">
        <v>59.0</v>
      </c>
      <c r="I201" s="29">
        <v>1024.0</v>
      </c>
      <c r="J201" s="29">
        <v>2.0</v>
      </c>
      <c r="K201" s="29">
        <v>75.0</v>
      </c>
      <c r="L201" s="29">
        <v>140.0</v>
      </c>
      <c r="M201" s="29">
        <v>17.0</v>
      </c>
      <c r="N201" s="23">
        <f t="shared" si="1"/>
        <v>326</v>
      </c>
      <c r="O201" s="23" t="s">
        <v>138</v>
      </c>
      <c r="P201" s="23" t="s">
        <v>26</v>
      </c>
      <c r="R201" s="36"/>
    </row>
    <row r="202">
      <c r="A202" s="29">
        <v>2011.0</v>
      </c>
      <c r="B202" s="29">
        <v>142.0</v>
      </c>
      <c r="C202" s="29">
        <v>3.0</v>
      </c>
      <c r="D202" s="23" t="s">
        <v>2035</v>
      </c>
      <c r="E202" s="23" t="s">
        <v>1880</v>
      </c>
      <c r="F202" s="29">
        <v>182075.0</v>
      </c>
      <c r="G202" s="29">
        <v>1736.0</v>
      </c>
      <c r="H202" s="29">
        <v>72.0</v>
      </c>
      <c r="I202" s="29">
        <v>1302.0</v>
      </c>
      <c r="J202" s="29">
        <v>2.0</v>
      </c>
      <c r="K202" s="29">
        <v>75.0</v>
      </c>
      <c r="L202" s="29">
        <v>139.0</v>
      </c>
      <c r="M202" s="29">
        <v>18.0</v>
      </c>
      <c r="N202" s="23">
        <f t="shared" si="1"/>
        <v>434</v>
      </c>
      <c r="O202" s="23" t="s">
        <v>138</v>
      </c>
      <c r="P202" s="23" t="s">
        <v>26</v>
      </c>
      <c r="R202" s="36"/>
    </row>
    <row r="203">
      <c r="A203" s="29">
        <v>2011.0</v>
      </c>
      <c r="B203" s="29">
        <v>146.0</v>
      </c>
      <c r="C203" s="29">
        <v>3.0</v>
      </c>
      <c r="D203" s="23" t="s">
        <v>2036</v>
      </c>
      <c r="E203" s="23" t="s">
        <v>1946</v>
      </c>
      <c r="F203" s="29">
        <v>237212.0</v>
      </c>
      <c r="G203" s="29">
        <v>2290.0</v>
      </c>
      <c r="H203" s="29">
        <v>118.0</v>
      </c>
      <c r="I203" s="29">
        <v>1762.0</v>
      </c>
      <c r="J203" s="29">
        <v>5.0</v>
      </c>
      <c r="K203" s="29">
        <v>76.0</v>
      </c>
      <c r="L203" s="29">
        <v>134.0</v>
      </c>
      <c r="M203" s="29">
        <v>14.0</v>
      </c>
      <c r="N203" s="23">
        <f t="shared" si="1"/>
        <v>528</v>
      </c>
      <c r="O203" s="23" t="s">
        <v>138</v>
      </c>
      <c r="P203" s="23" t="s">
        <v>40</v>
      </c>
      <c r="R203" s="36"/>
    </row>
    <row r="204">
      <c r="A204" s="29">
        <v>2011.0</v>
      </c>
      <c r="B204" s="29">
        <v>155.0</v>
      </c>
      <c r="C204" s="29">
        <v>3.0</v>
      </c>
      <c r="D204" s="23" t="s">
        <v>2038</v>
      </c>
      <c r="E204" s="23" t="s">
        <v>1904</v>
      </c>
      <c r="F204" s="29">
        <v>742842.0</v>
      </c>
      <c r="G204" s="29">
        <v>5015.0</v>
      </c>
      <c r="H204" s="29">
        <v>259.0</v>
      </c>
      <c r="I204" s="29">
        <v>4823.0</v>
      </c>
      <c r="J204" s="29">
        <v>11.0</v>
      </c>
      <c r="K204" s="29">
        <v>96.0</v>
      </c>
      <c r="L204" s="29">
        <v>154.0</v>
      </c>
      <c r="M204" s="29">
        <v>18.0</v>
      </c>
      <c r="N204" s="23">
        <f t="shared" si="1"/>
        <v>192</v>
      </c>
      <c r="O204" s="23" t="s">
        <v>138</v>
      </c>
      <c r="P204" s="23" t="s">
        <v>40</v>
      </c>
      <c r="R204" s="36"/>
    </row>
    <row r="205">
      <c r="A205" s="29">
        <v>2011.0</v>
      </c>
      <c r="B205" s="29">
        <v>159.0</v>
      </c>
      <c r="C205" s="29">
        <v>3.0</v>
      </c>
      <c r="D205" s="23" t="s">
        <v>2039</v>
      </c>
      <c r="E205" s="23" t="s">
        <v>1925</v>
      </c>
      <c r="F205" s="29">
        <v>279136.0</v>
      </c>
      <c r="G205" s="29">
        <v>1993.0</v>
      </c>
      <c r="H205" s="29">
        <v>95.0</v>
      </c>
      <c r="I205" s="29">
        <v>1943.0</v>
      </c>
      <c r="J205" s="29">
        <v>5.0</v>
      </c>
      <c r="K205" s="29">
        <v>97.0</v>
      </c>
      <c r="L205" s="29">
        <v>143.0</v>
      </c>
      <c r="M205" s="29">
        <v>20.0</v>
      </c>
      <c r="N205" s="23">
        <f t="shared" si="1"/>
        <v>50</v>
      </c>
      <c r="O205" s="23" t="s">
        <v>138</v>
      </c>
      <c r="P205" s="23" t="s">
        <v>40</v>
      </c>
      <c r="R205" s="36"/>
    </row>
    <row r="206">
      <c r="A206" s="29">
        <v>2011.0</v>
      </c>
      <c r="B206" s="29">
        <v>160.0</v>
      </c>
      <c r="C206" s="29">
        <v>3.0</v>
      </c>
      <c r="D206" s="23" t="s">
        <v>2055</v>
      </c>
      <c r="E206" s="23" t="s">
        <v>1971</v>
      </c>
      <c r="F206" s="29">
        <v>30500.0</v>
      </c>
      <c r="G206" s="29">
        <v>323.0</v>
      </c>
      <c r="H206" s="29">
        <v>15.0</v>
      </c>
      <c r="I206" s="29">
        <v>207.0</v>
      </c>
      <c r="J206" s="29">
        <v>1.0</v>
      </c>
      <c r="K206" s="29">
        <v>64.0</v>
      </c>
      <c r="L206" s="29">
        <v>147.0</v>
      </c>
      <c r="M206" s="29">
        <v>13.0</v>
      </c>
      <c r="N206" s="23">
        <f t="shared" si="1"/>
        <v>116</v>
      </c>
      <c r="O206" s="23" t="s">
        <v>138</v>
      </c>
      <c r="P206" s="23" t="s">
        <v>26</v>
      </c>
      <c r="R206" s="36"/>
    </row>
    <row r="207">
      <c r="A207" s="29">
        <v>2011.0</v>
      </c>
      <c r="B207" s="29">
        <v>164.0</v>
      </c>
      <c r="C207" s="29">
        <v>3.0</v>
      </c>
      <c r="D207" s="23" t="s">
        <v>2042</v>
      </c>
      <c r="E207" s="23" t="s">
        <v>1925</v>
      </c>
      <c r="F207" s="29">
        <v>286340.0</v>
      </c>
      <c r="G207" s="29">
        <v>2619.0</v>
      </c>
      <c r="H207" s="29">
        <v>123.0</v>
      </c>
      <c r="I207" s="29">
        <v>1480.0</v>
      </c>
      <c r="J207" s="29">
        <v>5.0</v>
      </c>
      <c r="K207" s="29">
        <v>56.0</v>
      </c>
      <c r="L207" s="29">
        <v>193.0</v>
      </c>
      <c r="M207" s="29">
        <v>12.0</v>
      </c>
      <c r="N207" s="23">
        <f t="shared" si="1"/>
        <v>1139</v>
      </c>
      <c r="O207" s="23" t="s">
        <v>138</v>
      </c>
      <c r="P207" s="23" t="s">
        <v>40</v>
      </c>
      <c r="R207" s="36"/>
    </row>
    <row r="208">
      <c r="A208" s="29">
        <v>2011.0</v>
      </c>
      <c r="B208" s="29">
        <v>165.0</v>
      </c>
      <c r="C208" s="29">
        <v>3.0</v>
      </c>
      <c r="D208" s="23" t="s">
        <v>2045</v>
      </c>
      <c r="E208" s="23" t="s">
        <v>1973</v>
      </c>
      <c r="F208" s="29">
        <v>130219.0</v>
      </c>
      <c r="G208" s="29">
        <v>1094.0</v>
      </c>
      <c r="H208" s="29">
        <v>66.0</v>
      </c>
      <c r="I208" s="29">
        <v>795.0</v>
      </c>
      <c r="J208" s="29">
        <v>2.0</v>
      </c>
      <c r="K208" s="29">
        <v>72.0</v>
      </c>
      <c r="L208" s="29">
        <v>163.0</v>
      </c>
      <c r="M208" s="29">
        <v>12.0</v>
      </c>
      <c r="N208" s="23">
        <f t="shared" si="1"/>
        <v>299</v>
      </c>
      <c r="O208" s="23" t="s">
        <v>138</v>
      </c>
      <c r="P208" s="23" t="s">
        <v>40</v>
      </c>
      <c r="R208" s="36"/>
    </row>
    <row r="209">
      <c r="A209" s="29">
        <v>2011.0</v>
      </c>
      <c r="B209" s="29">
        <v>43.0</v>
      </c>
      <c r="C209" s="29">
        <v>9.0</v>
      </c>
      <c r="D209" s="23" t="s">
        <v>2004</v>
      </c>
      <c r="E209" s="23" t="s">
        <v>1972</v>
      </c>
      <c r="F209" s="29">
        <v>70500.0</v>
      </c>
      <c r="G209" s="29">
        <v>725.0</v>
      </c>
      <c r="H209" s="29">
        <v>39.0</v>
      </c>
      <c r="I209" s="29">
        <v>337.0</v>
      </c>
      <c r="J209" s="29">
        <v>2.0</v>
      </c>
      <c r="K209" s="29">
        <v>46.0</v>
      </c>
      <c r="L209" s="29">
        <v>209.0</v>
      </c>
      <c r="M209" s="29">
        <v>8.0</v>
      </c>
      <c r="N209" s="23">
        <f t="shared" si="1"/>
        <v>388</v>
      </c>
      <c r="O209" s="23" t="s">
        <v>2060</v>
      </c>
      <c r="P209" s="23" t="s">
        <v>40</v>
      </c>
      <c r="R209" s="36"/>
    </row>
    <row r="210">
      <c r="A210" s="29">
        <v>2011.0</v>
      </c>
      <c r="B210" s="29">
        <v>49.0</v>
      </c>
      <c r="C210" s="29">
        <v>9.0</v>
      </c>
      <c r="D210" s="23" t="s">
        <v>2009</v>
      </c>
      <c r="E210" s="23" t="s">
        <v>1973</v>
      </c>
      <c r="F210" s="29">
        <v>53950.0</v>
      </c>
      <c r="G210" s="29">
        <v>460.0</v>
      </c>
      <c r="H210" s="29">
        <v>23.0</v>
      </c>
      <c r="I210" s="29">
        <v>10.0</v>
      </c>
      <c r="J210" s="29">
        <v>1.0</v>
      </c>
      <c r="K210" s="29">
        <v>2.0</v>
      </c>
      <c r="L210" s="29">
        <v>5395.0</v>
      </c>
      <c r="M210" s="29">
        <v>0.0</v>
      </c>
      <c r="N210" s="23">
        <f t="shared" si="1"/>
        <v>450</v>
      </c>
      <c r="O210" s="23" t="s">
        <v>2060</v>
      </c>
      <c r="P210" s="23" t="s">
        <v>40</v>
      </c>
      <c r="R210" s="36"/>
    </row>
    <row r="211">
      <c r="A211" s="29">
        <v>2011.0</v>
      </c>
      <c r="B211" s="29">
        <v>89.0</v>
      </c>
      <c r="C211" s="29">
        <v>9.0</v>
      </c>
      <c r="D211" s="23" t="s">
        <v>2017</v>
      </c>
      <c r="E211" s="23" t="s">
        <v>2006</v>
      </c>
      <c r="F211" s="29">
        <v>10000.0</v>
      </c>
      <c r="G211" s="29">
        <v>150.0</v>
      </c>
      <c r="H211" s="29">
        <v>6.0</v>
      </c>
      <c r="I211" s="29">
        <v>39.0</v>
      </c>
      <c r="J211" s="29">
        <v>1.0</v>
      </c>
      <c r="K211" s="29">
        <v>26.0</v>
      </c>
      <c r="L211" s="29">
        <v>256.0</v>
      </c>
      <c r="M211" s="29">
        <v>6.0</v>
      </c>
      <c r="N211" s="23">
        <f t="shared" si="1"/>
        <v>111</v>
      </c>
      <c r="O211" s="23" t="s">
        <v>2060</v>
      </c>
      <c r="P211" s="23" t="s">
        <v>2007</v>
      </c>
      <c r="Q211" s="36"/>
      <c r="R211" s="36"/>
    </row>
    <row r="212">
      <c r="A212" s="29">
        <v>2009.0</v>
      </c>
      <c r="B212" s="29">
        <v>4.0</v>
      </c>
      <c r="C212" s="29">
        <v>1.0</v>
      </c>
      <c r="D212" s="23" t="s">
        <v>1991</v>
      </c>
      <c r="E212" s="23" t="s">
        <v>1904</v>
      </c>
      <c r="F212" s="29">
        <v>220979.0</v>
      </c>
      <c r="G212" s="29">
        <v>1250.0</v>
      </c>
      <c r="H212" s="29">
        <v>61.0</v>
      </c>
      <c r="I212" s="29">
        <v>1079.0</v>
      </c>
      <c r="J212" s="29">
        <v>1.0</v>
      </c>
      <c r="K212" s="29">
        <v>86.0</v>
      </c>
      <c r="L212" s="29">
        <v>204.0</v>
      </c>
      <c r="M212" s="29">
        <v>17.0</v>
      </c>
      <c r="N212" s="23">
        <f t="shared" si="1"/>
        <v>171</v>
      </c>
      <c r="O212" s="23" t="s">
        <v>1992</v>
      </c>
      <c r="P212" s="23" t="s">
        <v>26</v>
      </c>
      <c r="R212" s="36"/>
    </row>
    <row r="213">
      <c r="A213" s="29">
        <v>2009.0</v>
      </c>
      <c r="B213" s="29">
        <v>7.0</v>
      </c>
      <c r="C213" s="29">
        <v>1.0</v>
      </c>
      <c r="D213" s="23" t="s">
        <v>1994</v>
      </c>
      <c r="E213" s="23" t="s">
        <v>1925</v>
      </c>
      <c r="F213" s="29">
        <v>250000.0</v>
      </c>
      <c r="G213" s="29">
        <v>1200.0</v>
      </c>
      <c r="H213" s="29">
        <v>40.0</v>
      </c>
      <c r="I213" s="29">
        <v>1022.0</v>
      </c>
      <c r="J213" s="29">
        <v>1.0</v>
      </c>
      <c r="K213" s="29">
        <v>85.0</v>
      </c>
      <c r="L213" s="29">
        <v>244.0</v>
      </c>
      <c r="M213" s="29">
        <v>25.0</v>
      </c>
      <c r="N213" s="23">
        <f t="shared" si="1"/>
        <v>178</v>
      </c>
      <c r="O213" s="23" t="s">
        <v>1992</v>
      </c>
      <c r="P213" s="23" t="s">
        <v>40</v>
      </c>
      <c r="R213" s="36"/>
    </row>
    <row r="214">
      <c r="A214" s="29">
        <v>2009.0</v>
      </c>
      <c r="B214" s="29">
        <v>11.0</v>
      </c>
      <c r="C214" s="29">
        <v>1.0</v>
      </c>
      <c r="D214" s="23" t="s">
        <v>1998</v>
      </c>
      <c r="E214" s="23" t="s">
        <v>1946</v>
      </c>
      <c r="F214" s="29">
        <v>221820.0</v>
      </c>
      <c r="G214" s="29">
        <v>1719.0</v>
      </c>
      <c r="H214" s="29">
        <v>43.0</v>
      </c>
      <c r="I214" s="29">
        <v>717.0</v>
      </c>
      <c r="J214" s="29">
        <v>2.0</v>
      </c>
      <c r="K214" s="29">
        <v>41.0</v>
      </c>
      <c r="L214" s="29">
        <v>309.0</v>
      </c>
      <c r="M214" s="29">
        <v>16.0</v>
      </c>
      <c r="N214" s="23">
        <f t="shared" si="1"/>
        <v>1002</v>
      </c>
      <c r="O214" s="23" t="s">
        <v>1992</v>
      </c>
      <c r="P214" s="23" t="s">
        <v>40</v>
      </c>
      <c r="R214" s="36"/>
    </row>
    <row r="215">
      <c r="A215" s="29">
        <v>2009.0</v>
      </c>
      <c r="B215" s="29">
        <v>12.0</v>
      </c>
      <c r="C215" s="29">
        <v>1.0</v>
      </c>
      <c r="D215" s="23" t="s">
        <v>1999</v>
      </c>
      <c r="E215" s="23" t="s">
        <v>1880</v>
      </c>
      <c r="F215" s="29">
        <v>52983.0</v>
      </c>
      <c r="G215" s="29">
        <v>380.0</v>
      </c>
      <c r="H215" s="29">
        <v>17.0</v>
      </c>
      <c r="I215" s="29">
        <v>297.0</v>
      </c>
      <c r="J215" s="29">
        <v>1.0</v>
      </c>
      <c r="K215" s="29">
        <v>78.0</v>
      </c>
      <c r="L215" s="29">
        <v>178.0</v>
      </c>
      <c r="M215" s="29">
        <v>17.0</v>
      </c>
      <c r="N215" s="23">
        <f t="shared" si="1"/>
        <v>83</v>
      </c>
      <c r="O215" s="23" t="s">
        <v>1992</v>
      </c>
      <c r="P215" s="23" t="s">
        <v>26</v>
      </c>
      <c r="R215" s="36"/>
    </row>
    <row r="216">
      <c r="A216" s="29">
        <v>2009.0</v>
      </c>
      <c r="B216" s="29">
        <v>23.0</v>
      </c>
      <c r="C216" s="29">
        <v>1.0</v>
      </c>
      <c r="D216" s="23" t="s">
        <v>2001</v>
      </c>
      <c r="E216" s="23" t="s">
        <v>1880</v>
      </c>
      <c r="F216" s="29">
        <v>175558.0</v>
      </c>
      <c r="G216" s="29">
        <v>1200.0</v>
      </c>
      <c r="H216" s="29">
        <v>33.0</v>
      </c>
      <c r="I216" s="29">
        <v>512.0</v>
      </c>
      <c r="J216" s="29">
        <v>1.0</v>
      </c>
      <c r="K216" s="29">
        <v>42.0</v>
      </c>
      <c r="L216" s="29">
        <v>342.0</v>
      </c>
      <c r="M216" s="29">
        <v>15.0</v>
      </c>
      <c r="N216" s="23">
        <f t="shared" si="1"/>
        <v>688</v>
      </c>
      <c r="O216" s="23" t="s">
        <v>1992</v>
      </c>
      <c r="P216" s="23" t="s">
        <v>26</v>
      </c>
      <c r="R216" s="36"/>
    </row>
    <row r="217">
      <c r="A217" s="29">
        <v>2009.0</v>
      </c>
      <c r="B217" s="29">
        <v>32.0</v>
      </c>
      <c r="C217" s="29">
        <v>1.0</v>
      </c>
      <c r="D217" s="23" t="s">
        <v>2002</v>
      </c>
      <c r="E217" s="23" t="s">
        <v>1971</v>
      </c>
      <c r="F217" s="29">
        <v>152566.0</v>
      </c>
      <c r="G217" s="29">
        <v>940.0</v>
      </c>
      <c r="H217" s="29">
        <v>40.0</v>
      </c>
      <c r="I217" s="29">
        <v>563.0</v>
      </c>
      <c r="J217" s="29">
        <v>1.0</v>
      </c>
      <c r="K217" s="29">
        <v>59.0</v>
      </c>
      <c r="L217" s="29">
        <v>270.0</v>
      </c>
      <c r="M217" s="29">
        <v>14.0</v>
      </c>
      <c r="N217" s="23">
        <f t="shared" si="1"/>
        <v>377</v>
      </c>
      <c r="O217" s="23" t="s">
        <v>1992</v>
      </c>
      <c r="P217" s="23" t="s">
        <v>26</v>
      </c>
      <c r="R217" s="36"/>
    </row>
    <row r="218">
      <c r="A218" s="29">
        <v>2009.0</v>
      </c>
      <c r="B218" s="29">
        <v>40.0</v>
      </c>
      <c r="C218" s="29">
        <v>1.0</v>
      </c>
      <c r="D218" s="23" t="s">
        <v>2003</v>
      </c>
      <c r="E218" s="23" t="s">
        <v>1925</v>
      </c>
      <c r="F218" s="29">
        <v>87707.0</v>
      </c>
      <c r="G218" s="29">
        <v>300.0</v>
      </c>
      <c r="H218" s="29">
        <v>20.0</v>
      </c>
      <c r="I218" s="29">
        <v>256.0</v>
      </c>
      <c r="J218" s="29">
        <v>1.0</v>
      </c>
      <c r="K218" s="29">
        <v>85.0</v>
      </c>
      <c r="L218" s="29">
        <v>342.0</v>
      </c>
      <c r="M218" s="29">
        <v>12.0</v>
      </c>
      <c r="N218" s="23">
        <f t="shared" si="1"/>
        <v>44</v>
      </c>
      <c r="O218" s="23" t="s">
        <v>1992</v>
      </c>
      <c r="P218" s="23" t="s">
        <v>26</v>
      </c>
      <c r="R218" s="36"/>
    </row>
    <row r="219">
      <c r="A219" s="29">
        <v>2009.0</v>
      </c>
      <c r="B219" s="29">
        <v>43.0</v>
      </c>
      <c r="C219" s="29">
        <v>1.0</v>
      </c>
      <c r="D219" s="23" t="s">
        <v>2004</v>
      </c>
      <c r="E219" s="23" t="s">
        <v>1972</v>
      </c>
      <c r="F219" s="29">
        <v>440984.0</v>
      </c>
      <c r="G219" s="29">
        <v>2460.0</v>
      </c>
      <c r="H219" s="29">
        <v>106.0</v>
      </c>
      <c r="I219" s="29">
        <v>2070.0</v>
      </c>
      <c r="J219" s="29">
        <v>2.0</v>
      </c>
      <c r="K219" s="29">
        <v>84.0</v>
      </c>
      <c r="L219" s="29">
        <v>213.0</v>
      </c>
      <c r="M219" s="29">
        <v>19.0</v>
      </c>
      <c r="N219" s="23">
        <f t="shared" si="1"/>
        <v>390</v>
      </c>
      <c r="O219" s="23" t="s">
        <v>1992</v>
      </c>
      <c r="P219" s="23" t="s">
        <v>40</v>
      </c>
      <c r="R219" s="36"/>
    </row>
    <row r="220">
      <c r="A220" s="29">
        <v>2009.0</v>
      </c>
      <c r="B220" s="29">
        <v>47.0</v>
      </c>
      <c r="C220" s="29">
        <v>1.0</v>
      </c>
      <c r="D220" s="23" t="s">
        <v>2005</v>
      </c>
      <c r="E220" s="23" t="s">
        <v>1973</v>
      </c>
      <c r="F220" s="29">
        <v>118851.0</v>
      </c>
      <c r="G220" s="29">
        <v>781.0</v>
      </c>
      <c r="H220" s="29">
        <v>54.0</v>
      </c>
      <c r="I220" s="29">
        <v>376.0</v>
      </c>
      <c r="J220" s="29">
        <v>1.0</v>
      </c>
      <c r="K220" s="29">
        <v>48.0</v>
      </c>
      <c r="L220" s="29">
        <v>316.0</v>
      </c>
      <c r="M220" s="29">
        <v>6.0</v>
      </c>
      <c r="N220" s="23">
        <f t="shared" si="1"/>
        <v>405</v>
      </c>
      <c r="O220" s="23" t="s">
        <v>1992</v>
      </c>
      <c r="P220" s="23" t="s">
        <v>26</v>
      </c>
      <c r="R220" s="36"/>
    </row>
    <row r="221">
      <c r="A221" s="29">
        <v>2009.0</v>
      </c>
      <c r="B221" s="29">
        <v>48.0</v>
      </c>
      <c r="C221" s="29">
        <v>1.0</v>
      </c>
      <c r="D221" s="23" t="s">
        <v>2008</v>
      </c>
      <c r="E221" s="23" t="s">
        <v>1880</v>
      </c>
      <c r="F221" s="29">
        <v>149531.0</v>
      </c>
      <c r="G221" s="29">
        <v>800.0</v>
      </c>
      <c r="H221" s="29">
        <v>58.0</v>
      </c>
      <c r="I221" s="29">
        <v>777.0</v>
      </c>
      <c r="J221" s="29">
        <v>1.0</v>
      </c>
      <c r="K221" s="29">
        <v>97.0</v>
      </c>
      <c r="L221" s="29">
        <v>192.0</v>
      </c>
      <c r="M221" s="29">
        <v>13.0</v>
      </c>
      <c r="N221" s="23">
        <f t="shared" si="1"/>
        <v>23</v>
      </c>
      <c r="O221" s="23" t="s">
        <v>1992</v>
      </c>
      <c r="P221" s="23" t="s">
        <v>26</v>
      </c>
      <c r="R221" s="36"/>
    </row>
    <row r="222">
      <c r="A222" s="29">
        <v>2009.0</v>
      </c>
      <c r="B222" s="29">
        <v>49.0</v>
      </c>
      <c r="C222" s="29">
        <v>1.0</v>
      </c>
      <c r="D222" s="23" t="s">
        <v>2009</v>
      </c>
      <c r="E222" s="23" t="s">
        <v>1973</v>
      </c>
      <c r="F222" s="29">
        <v>388426.0</v>
      </c>
      <c r="G222" s="29">
        <v>2430.0</v>
      </c>
      <c r="H222" s="29">
        <v>108.0</v>
      </c>
      <c r="I222" s="29">
        <v>1981.0</v>
      </c>
      <c r="J222" s="29">
        <v>2.0</v>
      </c>
      <c r="K222" s="29">
        <v>81.0</v>
      </c>
      <c r="L222" s="29">
        <v>196.0</v>
      </c>
      <c r="M222" s="29">
        <v>18.0</v>
      </c>
      <c r="N222" s="23">
        <f t="shared" si="1"/>
        <v>449</v>
      </c>
      <c r="O222" s="23" t="s">
        <v>1992</v>
      </c>
      <c r="P222" s="23" t="s">
        <v>40</v>
      </c>
      <c r="R222" s="36"/>
    </row>
    <row r="223">
      <c r="A223" s="29">
        <v>2009.0</v>
      </c>
      <c r="B223" s="29">
        <v>52.0</v>
      </c>
      <c r="C223" s="29">
        <v>1.0</v>
      </c>
      <c r="D223" s="23" t="s">
        <v>2010</v>
      </c>
      <c r="E223" s="23" t="s">
        <v>1904</v>
      </c>
      <c r="F223" s="29">
        <v>218933.0</v>
      </c>
      <c r="G223" s="29">
        <v>1450.0</v>
      </c>
      <c r="H223" s="29">
        <v>61.0</v>
      </c>
      <c r="I223" s="29">
        <v>1323.0</v>
      </c>
      <c r="J223" s="29">
        <v>1.0</v>
      </c>
      <c r="K223" s="29">
        <v>91.0</v>
      </c>
      <c r="L223" s="29">
        <v>165.0</v>
      </c>
      <c r="M223" s="29">
        <v>21.0</v>
      </c>
      <c r="N223" s="23">
        <f t="shared" si="1"/>
        <v>127</v>
      </c>
      <c r="O223" s="23" t="s">
        <v>1992</v>
      </c>
      <c r="P223" s="23" t="s">
        <v>26</v>
      </c>
      <c r="R223" s="36"/>
    </row>
    <row r="224">
      <c r="A224" s="29">
        <v>2009.0</v>
      </c>
      <c r="B224" s="29">
        <v>54.0</v>
      </c>
      <c r="C224" s="29">
        <v>1.0</v>
      </c>
      <c r="D224" s="23" t="s">
        <v>2011</v>
      </c>
      <c r="E224" s="23" t="s">
        <v>1904</v>
      </c>
      <c r="F224" s="29">
        <v>369740.0</v>
      </c>
      <c r="G224" s="29">
        <v>2500.0</v>
      </c>
      <c r="H224" s="29">
        <v>105.0</v>
      </c>
      <c r="I224" s="29">
        <v>2102.0</v>
      </c>
      <c r="J224" s="29">
        <v>1.0</v>
      </c>
      <c r="K224" s="29">
        <v>84.0</v>
      </c>
      <c r="L224" s="29">
        <v>175.0</v>
      </c>
      <c r="M224" s="29">
        <v>20.0</v>
      </c>
      <c r="N224" s="23">
        <f t="shared" si="1"/>
        <v>398</v>
      </c>
      <c r="O224" s="23" t="s">
        <v>1992</v>
      </c>
      <c r="P224" s="23" t="s">
        <v>26</v>
      </c>
      <c r="R224" s="36"/>
    </row>
    <row r="225">
      <c r="A225" s="29">
        <v>2009.0</v>
      </c>
      <c r="B225" s="29">
        <v>56.0</v>
      </c>
      <c r="C225" s="29">
        <v>1.0</v>
      </c>
      <c r="D225" s="23" t="s">
        <v>2014</v>
      </c>
      <c r="E225" s="23" t="s">
        <v>1904</v>
      </c>
      <c r="F225" s="29">
        <v>164116.0</v>
      </c>
      <c r="G225" s="29">
        <v>750.0</v>
      </c>
      <c r="H225" s="29">
        <v>35.0</v>
      </c>
      <c r="I225" s="29">
        <v>751.0</v>
      </c>
      <c r="J225" s="29">
        <v>1.0</v>
      </c>
      <c r="K225" s="29">
        <v>100.0</v>
      </c>
      <c r="L225" s="29">
        <v>218.0</v>
      </c>
      <c r="M225" s="29">
        <v>21.0</v>
      </c>
      <c r="N225" s="23">
        <f t="shared" si="1"/>
        <v>-1</v>
      </c>
      <c r="O225" s="23" t="s">
        <v>1992</v>
      </c>
      <c r="P225" s="23" t="s">
        <v>26</v>
      </c>
      <c r="R225" s="36"/>
    </row>
    <row r="226">
      <c r="A226" s="29">
        <v>2009.0</v>
      </c>
      <c r="B226" s="29">
        <v>64.0</v>
      </c>
      <c r="C226" s="29">
        <v>1.0</v>
      </c>
      <c r="D226" s="23" t="s">
        <v>2015</v>
      </c>
      <c r="E226" s="23" t="s">
        <v>2006</v>
      </c>
      <c r="F226" s="29">
        <v>1686531.0</v>
      </c>
      <c r="G226" s="29">
        <v>8838.0</v>
      </c>
      <c r="H226" s="29">
        <v>544.0</v>
      </c>
      <c r="I226" s="29">
        <v>5272.0</v>
      </c>
      <c r="J226" s="29">
        <v>8.0</v>
      </c>
      <c r="K226" s="29">
        <v>59.0</v>
      </c>
      <c r="L226" s="29">
        <v>319.0</v>
      </c>
      <c r="M226" s="29">
        <v>9.0</v>
      </c>
      <c r="N226" s="23">
        <f t="shared" si="1"/>
        <v>3566</v>
      </c>
      <c r="O226" s="23" t="s">
        <v>1992</v>
      </c>
      <c r="P226" s="23" t="s">
        <v>2007</v>
      </c>
      <c r="Q226" s="36"/>
      <c r="R226" s="36"/>
    </row>
    <row r="227">
      <c r="A227" s="29">
        <v>2009.0</v>
      </c>
      <c r="B227" s="29">
        <v>77.0</v>
      </c>
      <c r="C227" s="29">
        <v>1.0</v>
      </c>
      <c r="D227" s="23" t="s">
        <v>2016</v>
      </c>
      <c r="E227" s="23" t="s">
        <v>1946</v>
      </c>
      <c r="F227" s="29">
        <v>415596.0</v>
      </c>
      <c r="G227" s="29">
        <v>3248.0</v>
      </c>
      <c r="H227" s="29">
        <v>78.0</v>
      </c>
      <c r="I227" s="29">
        <v>2076.0</v>
      </c>
      <c r="J227" s="29">
        <v>2.0</v>
      </c>
      <c r="K227" s="29">
        <v>63.0</v>
      </c>
      <c r="L227" s="29">
        <v>200.0</v>
      </c>
      <c r="M227" s="29">
        <v>26.0</v>
      </c>
      <c r="N227" s="23">
        <f t="shared" si="1"/>
        <v>1172</v>
      </c>
      <c r="O227" s="23" t="s">
        <v>1992</v>
      </c>
      <c r="P227" s="23" t="s">
        <v>40</v>
      </c>
      <c r="R227" s="36"/>
    </row>
    <row r="228">
      <c r="A228" s="29">
        <v>2009.0</v>
      </c>
      <c r="B228" s="29">
        <v>89.0</v>
      </c>
      <c r="C228" s="29">
        <v>1.0</v>
      </c>
      <c r="D228" s="23" t="s">
        <v>2017</v>
      </c>
      <c r="E228" s="23" t="s">
        <v>2006</v>
      </c>
      <c r="F228" s="29">
        <v>426168.0</v>
      </c>
      <c r="G228" s="29">
        <v>2999.0</v>
      </c>
      <c r="H228" s="29">
        <v>124.0</v>
      </c>
      <c r="I228" s="29">
        <v>2759.0</v>
      </c>
      <c r="J228" s="29">
        <v>1.0</v>
      </c>
      <c r="K228" s="29">
        <v>91.0</v>
      </c>
      <c r="L228" s="29">
        <v>154.0</v>
      </c>
      <c r="M228" s="29">
        <v>22.0</v>
      </c>
      <c r="N228" s="23">
        <f t="shared" si="1"/>
        <v>240</v>
      </c>
      <c r="O228" s="23" t="s">
        <v>1992</v>
      </c>
      <c r="P228" s="23" t="s">
        <v>2007</v>
      </c>
      <c r="Q228" s="36"/>
      <c r="R228" s="36"/>
    </row>
    <row r="229">
      <c r="A229" s="29">
        <v>2009.0</v>
      </c>
      <c r="B229" s="29">
        <v>94.0</v>
      </c>
      <c r="C229" s="29">
        <v>1.0</v>
      </c>
      <c r="D229" s="23" t="s">
        <v>2018</v>
      </c>
      <c r="E229" s="23" t="s">
        <v>1925</v>
      </c>
      <c r="F229" s="29">
        <v>245071.0</v>
      </c>
      <c r="G229" s="29">
        <v>1540.0</v>
      </c>
      <c r="H229" s="29">
        <v>70.0</v>
      </c>
      <c r="I229" s="29">
        <v>1468.0</v>
      </c>
      <c r="J229" s="29">
        <v>1.0</v>
      </c>
      <c r="K229" s="29">
        <v>95.0</v>
      </c>
      <c r="L229" s="29">
        <v>166.0</v>
      </c>
      <c r="M229" s="29">
        <v>20.0</v>
      </c>
      <c r="N229" s="23">
        <f t="shared" si="1"/>
        <v>72</v>
      </c>
      <c r="O229" s="23" t="s">
        <v>1992</v>
      </c>
      <c r="P229" s="23" t="s">
        <v>40</v>
      </c>
      <c r="R229" s="36"/>
    </row>
    <row r="230">
      <c r="A230" s="29">
        <v>2009.0</v>
      </c>
      <c r="B230" s="29">
        <v>110.0</v>
      </c>
      <c r="C230" s="29">
        <v>1.0</v>
      </c>
      <c r="D230" s="23" t="s">
        <v>2019</v>
      </c>
      <c r="E230" s="23" t="s">
        <v>1973</v>
      </c>
      <c r="F230" s="29">
        <v>224458.0</v>
      </c>
      <c r="G230" s="29">
        <v>1081.0</v>
      </c>
      <c r="H230" s="29">
        <v>60.0</v>
      </c>
      <c r="I230" s="29">
        <v>859.0</v>
      </c>
      <c r="J230" s="29">
        <v>1.0</v>
      </c>
      <c r="K230" s="29">
        <v>79.0</v>
      </c>
      <c r="L230" s="29">
        <v>261.0</v>
      </c>
      <c r="M230" s="29">
        <v>14.0</v>
      </c>
      <c r="N230" s="23">
        <f t="shared" si="1"/>
        <v>222</v>
      </c>
      <c r="O230" s="23" t="s">
        <v>1992</v>
      </c>
      <c r="P230" s="23" t="s">
        <v>40</v>
      </c>
      <c r="R230" s="36"/>
    </row>
    <row r="231">
      <c r="A231" s="29">
        <v>2009.0</v>
      </c>
      <c r="B231" s="29">
        <v>119.0</v>
      </c>
      <c r="C231" s="29">
        <v>1.0</v>
      </c>
      <c r="D231" s="23" t="s">
        <v>2020</v>
      </c>
      <c r="E231" s="23" t="s">
        <v>1925</v>
      </c>
      <c r="F231" s="29">
        <v>152326.0</v>
      </c>
      <c r="G231" s="29">
        <v>820.0</v>
      </c>
      <c r="H231" s="29">
        <v>44.0</v>
      </c>
      <c r="I231" s="29">
        <v>781.0</v>
      </c>
      <c r="J231" s="29">
        <v>1.0</v>
      </c>
      <c r="K231" s="29">
        <v>95.0</v>
      </c>
      <c r="L231" s="29">
        <v>195.0</v>
      </c>
      <c r="M231" s="29">
        <v>17.0</v>
      </c>
      <c r="N231" s="23">
        <f t="shared" si="1"/>
        <v>39</v>
      </c>
      <c r="O231" s="23" t="s">
        <v>1992</v>
      </c>
      <c r="P231" s="23" t="s">
        <v>40</v>
      </c>
      <c r="R231" s="36"/>
    </row>
    <row r="232">
      <c r="A232" s="29">
        <v>2009.0</v>
      </c>
      <c r="B232" s="29">
        <v>128.0</v>
      </c>
      <c r="C232" s="29">
        <v>1.0</v>
      </c>
      <c r="D232" s="23" t="s">
        <v>2023</v>
      </c>
      <c r="E232" s="23" t="s">
        <v>1904</v>
      </c>
      <c r="F232" s="29">
        <v>298191.0</v>
      </c>
      <c r="G232" s="29">
        <v>1650.0</v>
      </c>
      <c r="H232" s="29">
        <v>73.0</v>
      </c>
      <c r="I232" s="29">
        <v>1576.0</v>
      </c>
      <c r="J232" s="29">
        <v>1.0</v>
      </c>
      <c r="K232" s="29">
        <v>95.0</v>
      </c>
      <c r="L232" s="29">
        <v>189.0</v>
      </c>
      <c r="M232" s="29">
        <v>21.0</v>
      </c>
      <c r="N232" s="23">
        <f t="shared" si="1"/>
        <v>74</v>
      </c>
      <c r="O232" s="23" t="s">
        <v>1992</v>
      </c>
      <c r="P232" s="23" t="s">
        <v>26</v>
      </c>
      <c r="R232" s="36"/>
    </row>
    <row r="233">
      <c r="A233" s="29">
        <v>2009.0</v>
      </c>
      <c r="B233" s="29">
        <v>129.0</v>
      </c>
      <c r="C233" s="29">
        <v>1.0</v>
      </c>
      <c r="D233" s="23" t="s">
        <v>2025</v>
      </c>
      <c r="E233" s="23" t="s">
        <v>1880</v>
      </c>
      <c r="F233" s="29">
        <v>119310.0</v>
      </c>
      <c r="G233" s="29">
        <v>635.0</v>
      </c>
      <c r="H233" s="29">
        <v>44.0</v>
      </c>
      <c r="I233" s="29">
        <v>572.0</v>
      </c>
      <c r="J233" s="29">
        <v>1.0</v>
      </c>
      <c r="K233" s="29">
        <v>90.0</v>
      </c>
      <c r="L233" s="29">
        <v>208.0</v>
      </c>
      <c r="M233" s="29">
        <v>13.0</v>
      </c>
      <c r="N233" s="23">
        <f t="shared" si="1"/>
        <v>63</v>
      </c>
      <c r="O233" s="23" t="s">
        <v>1992</v>
      </c>
      <c r="P233" s="23" t="s">
        <v>26</v>
      </c>
      <c r="R233" s="36"/>
    </row>
    <row r="234">
      <c r="A234" s="29">
        <v>2009.0</v>
      </c>
      <c r="B234" s="29">
        <v>131.0</v>
      </c>
      <c r="C234" s="29">
        <v>1.0</v>
      </c>
      <c r="D234" s="23" t="s">
        <v>2027</v>
      </c>
      <c r="E234" s="23" t="s">
        <v>1925</v>
      </c>
      <c r="F234" s="29">
        <v>377783.0</v>
      </c>
      <c r="G234" s="29">
        <v>2150.0</v>
      </c>
      <c r="H234" s="29">
        <v>130.0</v>
      </c>
      <c r="I234" s="29">
        <v>2032.0</v>
      </c>
      <c r="J234" s="29">
        <v>1.0</v>
      </c>
      <c r="K234" s="29">
        <v>94.0</v>
      </c>
      <c r="L234" s="29">
        <v>185.0</v>
      </c>
      <c r="M234" s="29">
        <v>15.0</v>
      </c>
      <c r="N234" s="23">
        <f t="shared" si="1"/>
        <v>118</v>
      </c>
      <c r="O234" s="23" t="s">
        <v>1992</v>
      </c>
      <c r="P234" s="23" t="s">
        <v>26</v>
      </c>
      <c r="R234" s="36"/>
    </row>
    <row r="235">
      <c r="A235" s="29">
        <v>2009.0</v>
      </c>
      <c r="B235" s="29">
        <v>132.0</v>
      </c>
      <c r="C235" s="29">
        <v>1.0</v>
      </c>
      <c r="D235" s="23" t="s">
        <v>2029</v>
      </c>
      <c r="E235" s="23" t="s">
        <v>1904</v>
      </c>
      <c r="F235" s="29">
        <v>236099.0</v>
      </c>
      <c r="G235" s="29">
        <v>1500.0</v>
      </c>
      <c r="H235" s="29">
        <v>97.0</v>
      </c>
      <c r="I235" s="29">
        <v>1571.0</v>
      </c>
      <c r="J235" s="29">
        <v>1.0</v>
      </c>
      <c r="K235" s="29">
        <v>104.0</v>
      </c>
      <c r="L235" s="29">
        <v>150.0</v>
      </c>
      <c r="M235" s="29">
        <v>16.0</v>
      </c>
      <c r="N235" s="23">
        <f t="shared" si="1"/>
        <v>-71</v>
      </c>
      <c r="O235" s="23" t="s">
        <v>1992</v>
      </c>
      <c r="P235" s="23" t="s">
        <v>26</v>
      </c>
      <c r="R235" s="36"/>
    </row>
    <row r="236">
      <c r="A236" s="29">
        <v>2009.0</v>
      </c>
      <c r="B236" s="29">
        <v>134.0</v>
      </c>
      <c r="C236" s="29">
        <v>1.0</v>
      </c>
      <c r="D236" s="23" t="s">
        <v>2031</v>
      </c>
      <c r="E236" s="23" t="s">
        <v>1973</v>
      </c>
      <c r="F236" s="29">
        <v>134000.0</v>
      </c>
      <c r="G236" s="29">
        <v>650.0</v>
      </c>
      <c r="H236" s="29">
        <v>46.0</v>
      </c>
      <c r="I236" s="29">
        <v>537.0</v>
      </c>
      <c r="J236" s="29">
        <v>1.0</v>
      </c>
      <c r="K236" s="29">
        <v>82.0</v>
      </c>
      <c r="L236" s="29">
        <v>249.0</v>
      </c>
      <c r="M236" s="29">
        <v>11.0</v>
      </c>
      <c r="N236" s="23">
        <f t="shared" si="1"/>
        <v>113</v>
      </c>
      <c r="O236" s="23" t="s">
        <v>1992</v>
      </c>
      <c r="P236" s="23" t="s">
        <v>26</v>
      </c>
      <c r="R236" s="36"/>
    </row>
    <row r="237">
      <c r="A237" s="29">
        <v>2009.0</v>
      </c>
      <c r="B237" s="29">
        <v>139.0</v>
      </c>
      <c r="C237" s="29">
        <v>1.0</v>
      </c>
      <c r="D237" s="23" t="s">
        <v>2033</v>
      </c>
      <c r="E237" s="23" t="s">
        <v>1880</v>
      </c>
      <c r="F237" s="29">
        <v>186500.0</v>
      </c>
      <c r="G237" s="29">
        <v>900.0</v>
      </c>
      <c r="H237" s="29">
        <v>30.0</v>
      </c>
      <c r="I237" s="29">
        <v>852.0</v>
      </c>
      <c r="J237" s="29">
        <v>1.0</v>
      </c>
      <c r="K237" s="29">
        <v>94.0</v>
      </c>
      <c r="L237" s="29">
        <v>218.0</v>
      </c>
      <c r="M237" s="29">
        <v>28.0</v>
      </c>
      <c r="N237" s="23">
        <f t="shared" si="1"/>
        <v>48</v>
      </c>
      <c r="O237" s="23" t="s">
        <v>1992</v>
      </c>
      <c r="P237" s="23" t="s">
        <v>26</v>
      </c>
      <c r="R237" s="36"/>
    </row>
    <row r="238">
      <c r="A238" s="29">
        <v>2009.0</v>
      </c>
      <c r="B238" s="29">
        <v>142.0</v>
      </c>
      <c r="C238" s="29">
        <v>1.0</v>
      </c>
      <c r="D238" s="23" t="s">
        <v>2035</v>
      </c>
      <c r="E238" s="23" t="s">
        <v>1880</v>
      </c>
      <c r="F238" s="29">
        <v>230000.0</v>
      </c>
      <c r="G238" s="29">
        <v>1200.0</v>
      </c>
      <c r="H238" s="29">
        <v>46.0</v>
      </c>
      <c r="I238" s="29">
        <v>941.0</v>
      </c>
      <c r="J238" s="29">
        <v>1.0</v>
      </c>
      <c r="K238" s="29">
        <v>78.0</v>
      </c>
      <c r="L238" s="29">
        <v>244.0</v>
      </c>
      <c r="M238" s="29">
        <v>20.0</v>
      </c>
      <c r="N238" s="23">
        <f t="shared" si="1"/>
        <v>259</v>
      </c>
      <c r="O238" s="23" t="s">
        <v>1992</v>
      </c>
      <c r="P238" s="23" t="s">
        <v>26</v>
      </c>
      <c r="R238" s="36"/>
    </row>
    <row r="239">
      <c r="A239" s="29">
        <v>2009.0</v>
      </c>
      <c r="B239" s="29">
        <v>146.0</v>
      </c>
      <c r="C239" s="29">
        <v>1.0</v>
      </c>
      <c r="D239" s="23" t="s">
        <v>2036</v>
      </c>
      <c r="E239" s="23" t="s">
        <v>1946</v>
      </c>
      <c r="F239" s="29">
        <v>235276.0</v>
      </c>
      <c r="G239" s="29">
        <v>1900.0</v>
      </c>
      <c r="H239" s="29">
        <v>83.0</v>
      </c>
      <c r="I239" s="29">
        <v>1107.0</v>
      </c>
      <c r="J239" s="29">
        <v>1.0</v>
      </c>
      <c r="K239" s="29">
        <v>58.0</v>
      </c>
      <c r="L239" s="29">
        <v>212.0</v>
      </c>
      <c r="M239" s="29">
        <v>13.0</v>
      </c>
      <c r="N239" s="23">
        <f t="shared" si="1"/>
        <v>793</v>
      </c>
      <c r="O239" s="23" t="s">
        <v>1992</v>
      </c>
      <c r="P239" s="23" t="s">
        <v>40</v>
      </c>
      <c r="R239" s="36"/>
    </row>
    <row r="240">
      <c r="A240" s="29">
        <v>2009.0</v>
      </c>
      <c r="B240" s="29">
        <v>155.0</v>
      </c>
      <c r="C240" s="29">
        <v>1.0</v>
      </c>
      <c r="D240" s="23" t="s">
        <v>2038</v>
      </c>
      <c r="E240" s="23" t="s">
        <v>1904</v>
      </c>
      <c r="F240" s="29">
        <v>565589.0</v>
      </c>
      <c r="G240" s="29">
        <v>3125.0</v>
      </c>
      <c r="H240" s="29">
        <v>164.0</v>
      </c>
      <c r="I240" s="29">
        <v>3140.0</v>
      </c>
      <c r="J240" s="29">
        <v>2.0</v>
      </c>
      <c r="K240" s="29">
        <v>100.0</v>
      </c>
      <c r="L240" s="29">
        <v>180.0</v>
      </c>
      <c r="M240" s="29">
        <v>19.0</v>
      </c>
      <c r="N240" s="23">
        <f t="shared" si="1"/>
        <v>-15</v>
      </c>
      <c r="O240" s="23" t="s">
        <v>1992</v>
      </c>
      <c r="P240" s="23" t="s">
        <v>40</v>
      </c>
      <c r="R240" s="36"/>
    </row>
    <row r="241">
      <c r="A241" s="29">
        <v>2009.0</v>
      </c>
      <c r="B241" s="29">
        <v>159.0</v>
      </c>
      <c r="C241" s="29">
        <v>1.0</v>
      </c>
      <c r="D241" s="23" t="s">
        <v>2039</v>
      </c>
      <c r="E241" s="23" t="s">
        <v>1925</v>
      </c>
      <c r="F241" s="29">
        <v>229147.0</v>
      </c>
      <c r="G241" s="29">
        <v>1260.0</v>
      </c>
      <c r="H241" s="29">
        <v>51.0</v>
      </c>
      <c r="I241" s="29">
        <v>1181.0</v>
      </c>
      <c r="J241" s="29">
        <v>1.0</v>
      </c>
      <c r="K241" s="29">
        <v>93.0</v>
      </c>
      <c r="L241" s="29">
        <v>194.0</v>
      </c>
      <c r="M241" s="29">
        <v>23.0</v>
      </c>
      <c r="N241" s="23">
        <f t="shared" si="1"/>
        <v>79</v>
      </c>
      <c r="O241" s="23" t="s">
        <v>1992</v>
      </c>
      <c r="P241" s="23" t="s">
        <v>40</v>
      </c>
      <c r="R241" s="36"/>
    </row>
    <row r="242">
      <c r="A242" s="29">
        <v>2009.0</v>
      </c>
      <c r="B242" s="29">
        <v>164.0</v>
      </c>
      <c r="C242" s="29">
        <v>1.0</v>
      </c>
      <c r="D242" s="23" t="s">
        <v>2042</v>
      </c>
      <c r="E242" s="23" t="s">
        <v>1925</v>
      </c>
      <c r="F242" s="29">
        <v>272800.0</v>
      </c>
      <c r="G242" s="29">
        <v>1475.0</v>
      </c>
      <c r="H242" s="29">
        <v>64.0</v>
      </c>
      <c r="I242" s="29">
        <v>1368.0</v>
      </c>
      <c r="J242" s="29">
        <v>1.0</v>
      </c>
      <c r="K242" s="29">
        <v>92.0</v>
      </c>
      <c r="L242" s="29">
        <v>199.0</v>
      </c>
      <c r="M242" s="29">
        <v>21.0</v>
      </c>
      <c r="N242" s="23">
        <f t="shared" si="1"/>
        <v>107</v>
      </c>
      <c r="O242" s="23" t="s">
        <v>1992</v>
      </c>
      <c r="P242" s="23" t="s">
        <v>40</v>
      </c>
      <c r="R242" s="36"/>
    </row>
    <row r="243">
      <c r="A243" s="29">
        <v>2009.0</v>
      </c>
      <c r="B243" s="29">
        <v>165.0</v>
      </c>
      <c r="C243" s="29">
        <v>1.0</v>
      </c>
      <c r="D243" s="23" t="s">
        <v>2045</v>
      </c>
      <c r="E243" s="23" t="s">
        <v>1973</v>
      </c>
      <c r="F243" s="29">
        <v>210879.0</v>
      </c>
      <c r="G243" s="29">
        <v>1560.0</v>
      </c>
      <c r="H243" s="29">
        <v>50.0</v>
      </c>
      <c r="I243" s="29">
        <v>551.0</v>
      </c>
      <c r="J243" s="29">
        <v>1.0</v>
      </c>
      <c r="K243" s="29">
        <v>35.0</v>
      </c>
      <c r="L243" s="29">
        <v>382.0</v>
      </c>
      <c r="M243" s="29">
        <v>11.0</v>
      </c>
      <c r="N243" s="23">
        <f t="shared" si="1"/>
        <v>1009</v>
      </c>
      <c r="O243" s="23" t="s">
        <v>1992</v>
      </c>
      <c r="P243" s="23" t="s">
        <v>40</v>
      </c>
      <c r="R243" s="36"/>
    </row>
    <row r="244">
      <c r="A244" s="29">
        <v>2009.0</v>
      </c>
      <c r="B244" s="29">
        <v>4.0</v>
      </c>
      <c r="C244" s="29">
        <v>2.0</v>
      </c>
      <c r="D244" s="23" t="s">
        <v>1991</v>
      </c>
      <c r="E244" s="23" t="s">
        <v>1904</v>
      </c>
      <c r="F244" s="29">
        <v>204546.0</v>
      </c>
      <c r="G244" s="29">
        <v>1320.0</v>
      </c>
      <c r="H244" s="29">
        <v>65.0</v>
      </c>
      <c r="I244" s="29">
        <v>1169.0</v>
      </c>
      <c r="J244" s="29">
        <v>2.0</v>
      </c>
      <c r="K244" s="29">
        <v>88.0</v>
      </c>
      <c r="L244" s="29">
        <v>174.0</v>
      </c>
      <c r="M244" s="29">
        <v>17.0</v>
      </c>
      <c r="N244" s="23">
        <f t="shared" si="1"/>
        <v>151</v>
      </c>
      <c r="O244" s="23" t="s">
        <v>544</v>
      </c>
      <c r="P244" s="23" t="s">
        <v>26</v>
      </c>
      <c r="R244" s="36"/>
    </row>
    <row r="245">
      <c r="A245" s="29">
        <v>2009.0</v>
      </c>
      <c r="B245" s="29">
        <v>7.0</v>
      </c>
      <c r="C245" s="29">
        <v>2.0</v>
      </c>
      <c r="D245" s="23" t="s">
        <v>1994</v>
      </c>
      <c r="E245" s="23" t="s">
        <v>1925</v>
      </c>
      <c r="F245" s="29">
        <v>142500.0</v>
      </c>
      <c r="G245" s="29">
        <v>924.0</v>
      </c>
      <c r="H245" s="29">
        <v>41.0</v>
      </c>
      <c r="I245" s="29">
        <v>733.0</v>
      </c>
      <c r="J245" s="29">
        <v>1.0</v>
      </c>
      <c r="K245" s="29">
        <v>79.0</v>
      </c>
      <c r="L245" s="29">
        <v>194.0</v>
      </c>
      <c r="M245" s="29">
        <v>17.0</v>
      </c>
      <c r="N245" s="23">
        <f t="shared" si="1"/>
        <v>191</v>
      </c>
      <c r="O245" s="23" t="s">
        <v>544</v>
      </c>
      <c r="P245" s="23" t="s">
        <v>40</v>
      </c>
      <c r="R245" s="36"/>
    </row>
    <row r="246">
      <c r="A246" s="29">
        <v>2009.0</v>
      </c>
      <c r="B246" s="29">
        <v>11.0</v>
      </c>
      <c r="C246" s="29">
        <v>2.0</v>
      </c>
      <c r="D246" s="23" t="s">
        <v>1998</v>
      </c>
      <c r="E246" s="23" t="s">
        <v>1946</v>
      </c>
      <c r="F246" s="29">
        <v>171552.0</v>
      </c>
      <c r="G246" s="29">
        <v>1225.0</v>
      </c>
      <c r="H246" s="29">
        <v>49.0</v>
      </c>
      <c r="I246" s="29">
        <v>314.0</v>
      </c>
      <c r="J246" s="29">
        <v>1.0</v>
      </c>
      <c r="K246" s="29">
        <v>25.0</v>
      </c>
      <c r="L246" s="29">
        <v>546.0</v>
      </c>
      <c r="M246" s="29">
        <v>6.0</v>
      </c>
      <c r="N246" s="23">
        <f t="shared" si="1"/>
        <v>911</v>
      </c>
      <c r="O246" s="23" t="s">
        <v>544</v>
      </c>
      <c r="P246" s="23" t="s">
        <v>40</v>
      </c>
      <c r="R246" s="36"/>
    </row>
    <row r="247">
      <c r="A247" s="29">
        <v>2009.0</v>
      </c>
      <c r="B247" s="29">
        <v>32.0</v>
      </c>
      <c r="C247" s="29">
        <v>2.0</v>
      </c>
      <c r="D247" s="23" t="s">
        <v>2002</v>
      </c>
      <c r="E247" s="23" t="s">
        <v>1971</v>
      </c>
      <c r="F247" s="29">
        <v>69300.0</v>
      </c>
      <c r="G247" s="29">
        <v>800.0</v>
      </c>
      <c r="H247" s="29">
        <v>32.0</v>
      </c>
      <c r="I247" s="29">
        <v>481.0</v>
      </c>
      <c r="J247" s="29">
        <v>1.0</v>
      </c>
      <c r="K247" s="29">
        <v>60.0</v>
      </c>
      <c r="L247" s="29">
        <v>144.0</v>
      </c>
      <c r="M247" s="29">
        <v>15.0</v>
      </c>
      <c r="N247" s="23">
        <f t="shared" si="1"/>
        <v>319</v>
      </c>
      <c r="O247" s="23" t="s">
        <v>544</v>
      </c>
      <c r="P247" s="23" t="s">
        <v>26</v>
      </c>
      <c r="R247" s="36"/>
    </row>
    <row r="248">
      <c r="A248" s="29">
        <v>2009.0</v>
      </c>
      <c r="B248" s="29">
        <v>40.0</v>
      </c>
      <c r="C248" s="29">
        <v>2.0</v>
      </c>
      <c r="D248" s="23" t="s">
        <v>2003</v>
      </c>
      <c r="E248" s="23" t="s">
        <v>1925</v>
      </c>
      <c r="F248" s="29">
        <v>34000.0</v>
      </c>
      <c r="G248" s="29">
        <v>300.0</v>
      </c>
      <c r="H248" s="29">
        <v>12.0</v>
      </c>
      <c r="I248" s="29">
        <v>230.0</v>
      </c>
      <c r="J248" s="29">
        <v>1.0</v>
      </c>
      <c r="K248" s="29">
        <v>76.0</v>
      </c>
      <c r="L248" s="29">
        <v>147.0</v>
      </c>
      <c r="M248" s="29">
        <v>19.0</v>
      </c>
      <c r="N248" s="23">
        <f t="shared" si="1"/>
        <v>70</v>
      </c>
      <c r="O248" s="23" t="s">
        <v>544</v>
      </c>
      <c r="P248" s="23" t="s">
        <v>26</v>
      </c>
      <c r="R248" s="36"/>
    </row>
    <row r="249">
      <c r="A249" s="29">
        <v>2009.0</v>
      </c>
      <c r="B249" s="29">
        <v>43.0</v>
      </c>
      <c r="C249" s="29">
        <v>2.0</v>
      </c>
      <c r="D249" s="23" t="s">
        <v>2004</v>
      </c>
      <c r="E249" s="23" t="s">
        <v>1972</v>
      </c>
      <c r="F249" s="29">
        <v>439957.0</v>
      </c>
      <c r="G249" s="29">
        <v>3228.0</v>
      </c>
      <c r="H249" s="29">
        <v>143.0</v>
      </c>
      <c r="I249" s="29">
        <v>1959.0</v>
      </c>
      <c r="J249" s="29">
        <v>3.0</v>
      </c>
      <c r="K249" s="29">
        <v>60.0</v>
      </c>
      <c r="L249" s="29">
        <v>224.0</v>
      </c>
      <c r="M249" s="29">
        <v>13.0</v>
      </c>
      <c r="N249" s="23">
        <f t="shared" si="1"/>
        <v>1269</v>
      </c>
      <c r="O249" s="23" t="s">
        <v>544</v>
      </c>
      <c r="P249" s="23" t="s">
        <v>40</v>
      </c>
      <c r="R249" s="36"/>
    </row>
    <row r="250">
      <c r="A250" s="29">
        <v>2009.0</v>
      </c>
      <c r="B250" s="29">
        <v>47.0</v>
      </c>
      <c r="C250" s="29">
        <v>2.0</v>
      </c>
      <c r="D250" s="23" t="s">
        <v>2005</v>
      </c>
      <c r="E250" s="23" t="s">
        <v>1973</v>
      </c>
      <c r="F250" s="29">
        <v>83035.0</v>
      </c>
      <c r="G250" s="29">
        <v>649.0</v>
      </c>
      <c r="H250" s="29">
        <v>29.0</v>
      </c>
      <c r="I250" s="29">
        <v>402.0</v>
      </c>
      <c r="J250" s="29">
        <v>1.0</v>
      </c>
      <c r="K250" s="29">
        <v>61.0</v>
      </c>
      <c r="L250" s="29">
        <v>206.0</v>
      </c>
      <c r="M250" s="29">
        <v>13.0</v>
      </c>
      <c r="N250" s="23">
        <f t="shared" si="1"/>
        <v>247</v>
      </c>
      <c r="O250" s="23" t="s">
        <v>544</v>
      </c>
      <c r="P250" s="23" t="s">
        <v>26</v>
      </c>
      <c r="R250" s="36"/>
    </row>
    <row r="251">
      <c r="A251" s="29">
        <v>2009.0</v>
      </c>
      <c r="B251" s="29">
        <v>48.0</v>
      </c>
      <c r="C251" s="29">
        <v>2.0</v>
      </c>
      <c r="D251" s="23" t="s">
        <v>2008</v>
      </c>
      <c r="E251" s="23" t="s">
        <v>1880</v>
      </c>
      <c r="F251" s="29">
        <v>83021.0</v>
      </c>
      <c r="G251" s="29">
        <v>500.0</v>
      </c>
      <c r="H251" s="29">
        <v>20.0</v>
      </c>
      <c r="I251" s="29">
        <v>405.0</v>
      </c>
      <c r="J251" s="29">
        <v>1.0</v>
      </c>
      <c r="K251" s="29">
        <v>81.0</v>
      </c>
      <c r="L251" s="29">
        <v>204.0</v>
      </c>
      <c r="M251" s="29">
        <v>20.0</v>
      </c>
      <c r="N251" s="23">
        <f t="shared" si="1"/>
        <v>95</v>
      </c>
      <c r="O251" s="23" t="s">
        <v>544</v>
      </c>
      <c r="P251" s="23" t="s">
        <v>26</v>
      </c>
      <c r="R251" s="36"/>
    </row>
    <row r="252">
      <c r="A252" s="29">
        <v>2009.0</v>
      </c>
      <c r="B252" s="29">
        <v>49.0</v>
      </c>
      <c r="C252" s="29">
        <v>2.0</v>
      </c>
      <c r="D252" s="23" t="s">
        <v>2009</v>
      </c>
      <c r="E252" s="23" t="s">
        <v>1973</v>
      </c>
      <c r="F252" s="29">
        <v>168232.0</v>
      </c>
      <c r="G252" s="29">
        <v>1150.0</v>
      </c>
      <c r="H252" s="29">
        <v>48.0</v>
      </c>
      <c r="I252" s="29">
        <v>872.0</v>
      </c>
      <c r="J252" s="29">
        <v>1.0</v>
      </c>
      <c r="K252" s="29">
        <v>75.0</v>
      </c>
      <c r="L252" s="29">
        <v>192.0</v>
      </c>
      <c r="M252" s="29">
        <v>18.0</v>
      </c>
      <c r="N252" s="23">
        <f t="shared" si="1"/>
        <v>278</v>
      </c>
      <c r="O252" s="23" t="s">
        <v>544</v>
      </c>
      <c r="P252" s="23" t="s">
        <v>40</v>
      </c>
      <c r="R252" s="36"/>
    </row>
    <row r="253">
      <c r="A253" s="29">
        <v>2009.0</v>
      </c>
      <c r="B253" s="29">
        <v>52.0</v>
      </c>
      <c r="C253" s="29">
        <v>2.0</v>
      </c>
      <c r="D253" s="23" t="s">
        <v>2010</v>
      </c>
      <c r="E253" s="23" t="s">
        <v>1904</v>
      </c>
      <c r="F253" s="29">
        <v>261004.0</v>
      </c>
      <c r="G253" s="29">
        <v>1460.0</v>
      </c>
      <c r="H253" s="29">
        <v>70.0</v>
      </c>
      <c r="I253" s="29">
        <v>1344.0</v>
      </c>
      <c r="J253" s="29">
        <v>2.0</v>
      </c>
      <c r="K253" s="29">
        <v>92.0</v>
      </c>
      <c r="L253" s="29">
        <v>194.0</v>
      </c>
      <c r="M253" s="29">
        <v>19.0</v>
      </c>
      <c r="N253" s="23">
        <f t="shared" si="1"/>
        <v>116</v>
      </c>
      <c r="O253" s="23" t="s">
        <v>544</v>
      </c>
      <c r="P253" s="23" t="s">
        <v>26</v>
      </c>
      <c r="R253" s="36"/>
    </row>
    <row r="254">
      <c r="A254" s="29">
        <v>2009.0</v>
      </c>
      <c r="B254" s="29">
        <v>54.0</v>
      </c>
      <c r="C254" s="29">
        <v>2.0</v>
      </c>
      <c r="D254" s="23" t="s">
        <v>2011</v>
      </c>
      <c r="E254" s="23" t="s">
        <v>1904</v>
      </c>
      <c r="F254" s="29">
        <v>306200.0</v>
      </c>
      <c r="G254" s="29">
        <v>1850.0</v>
      </c>
      <c r="H254" s="29">
        <v>94.0</v>
      </c>
      <c r="I254" s="29">
        <v>1669.0</v>
      </c>
      <c r="J254" s="29">
        <v>2.0</v>
      </c>
      <c r="K254" s="29">
        <v>90.0</v>
      </c>
      <c r="L254" s="29">
        <v>183.0</v>
      </c>
      <c r="M254" s="29">
        <v>17.0</v>
      </c>
      <c r="N254" s="23">
        <f t="shared" si="1"/>
        <v>181</v>
      </c>
      <c r="O254" s="23" t="s">
        <v>544</v>
      </c>
      <c r="P254" s="23" t="s">
        <v>26</v>
      </c>
      <c r="R254" s="36"/>
    </row>
    <row r="255">
      <c r="A255" s="29">
        <v>2009.0</v>
      </c>
      <c r="B255" s="29">
        <v>56.0</v>
      </c>
      <c r="C255" s="29">
        <v>2.0</v>
      </c>
      <c r="D255" s="23" t="s">
        <v>2014</v>
      </c>
      <c r="E255" s="23" t="s">
        <v>1904</v>
      </c>
      <c r="F255" s="29">
        <v>73406.0</v>
      </c>
      <c r="G255" s="29">
        <v>475.0</v>
      </c>
      <c r="H255" s="29">
        <v>19.0</v>
      </c>
      <c r="I255" s="29">
        <v>354.0</v>
      </c>
      <c r="J255" s="29">
        <v>1.0</v>
      </c>
      <c r="K255" s="29">
        <v>74.0</v>
      </c>
      <c r="L255" s="29">
        <v>207.0</v>
      </c>
      <c r="M255" s="29">
        <v>18.0</v>
      </c>
      <c r="N255" s="23">
        <f t="shared" si="1"/>
        <v>121</v>
      </c>
      <c r="O255" s="23" t="s">
        <v>544</v>
      </c>
      <c r="P255" s="23" t="s">
        <v>26</v>
      </c>
      <c r="R255" s="36"/>
    </row>
    <row r="256">
      <c r="A256" s="29">
        <v>2009.0</v>
      </c>
      <c r="B256" s="29">
        <v>64.0</v>
      </c>
      <c r="C256" s="29">
        <v>2.0</v>
      </c>
      <c r="D256" s="23" t="s">
        <v>2015</v>
      </c>
      <c r="E256" s="23" t="s">
        <v>2006</v>
      </c>
      <c r="F256" s="29">
        <v>494626.0</v>
      </c>
      <c r="G256" s="29">
        <v>2540.0</v>
      </c>
      <c r="H256" s="29">
        <v>137.0</v>
      </c>
      <c r="I256" s="29">
        <v>1289.0</v>
      </c>
      <c r="J256" s="29">
        <v>3.0</v>
      </c>
      <c r="K256" s="29">
        <v>50.0</v>
      </c>
      <c r="L256" s="29">
        <v>383.0</v>
      </c>
      <c r="M256" s="29">
        <v>9.0</v>
      </c>
      <c r="N256" s="23">
        <f t="shared" si="1"/>
        <v>1251</v>
      </c>
      <c r="O256" s="23" t="s">
        <v>544</v>
      </c>
      <c r="P256" s="23" t="s">
        <v>2007</v>
      </c>
      <c r="Q256" s="36"/>
      <c r="R256" s="36"/>
    </row>
    <row r="257">
      <c r="A257" s="29">
        <v>2009.0</v>
      </c>
      <c r="B257" s="29">
        <v>77.0</v>
      </c>
      <c r="C257" s="29">
        <v>2.0</v>
      </c>
      <c r="D257" s="23" t="s">
        <v>2016</v>
      </c>
      <c r="E257" s="23" t="s">
        <v>1946</v>
      </c>
      <c r="F257" s="29">
        <v>298340.0</v>
      </c>
      <c r="G257" s="29">
        <v>2688.0</v>
      </c>
      <c r="H257" s="29">
        <v>73.0</v>
      </c>
      <c r="I257" s="29">
        <v>1401.0</v>
      </c>
      <c r="J257" s="29">
        <v>2.0</v>
      </c>
      <c r="K257" s="29">
        <v>52.0</v>
      </c>
      <c r="L257" s="29">
        <v>212.0</v>
      </c>
      <c r="M257" s="29">
        <v>19.0</v>
      </c>
      <c r="N257" s="23">
        <f t="shared" si="1"/>
        <v>1287</v>
      </c>
      <c r="O257" s="23" t="s">
        <v>544</v>
      </c>
      <c r="P257" s="23" t="s">
        <v>40</v>
      </c>
      <c r="R257" s="36"/>
    </row>
    <row r="258">
      <c r="A258" s="29">
        <v>2009.0</v>
      </c>
      <c r="B258" s="29">
        <v>78.0</v>
      </c>
      <c r="C258" s="29">
        <v>2.0</v>
      </c>
      <c r="D258" s="23" t="s">
        <v>2054</v>
      </c>
      <c r="E258" s="23" t="s">
        <v>1880</v>
      </c>
      <c r="F258" s="29">
        <v>118338.0</v>
      </c>
      <c r="G258" s="29">
        <v>764.0</v>
      </c>
      <c r="H258" s="29">
        <v>31.0</v>
      </c>
      <c r="I258" s="29">
        <v>563.0</v>
      </c>
      <c r="J258" s="29">
        <v>1.0</v>
      </c>
      <c r="K258" s="29">
        <v>73.0</v>
      </c>
      <c r="L258" s="29">
        <v>210.0</v>
      </c>
      <c r="M258" s="29">
        <v>18.0</v>
      </c>
      <c r="N258" s="23">
        <f t="shared" si="1"/>
        <v>201</v>
      </c>
      <c r="O258" s="23" t="s">
        <v>544</v>
      </c>
      <c r="P258" s="23" t="s">
        <v>26</v>
      </c>
      <c r="R258" s="36"/>
    </row>
    <row r="259">
      <c r="A259" s="29">
        <v>2009.0</v>
      </c>
      <c r="B259" s="29">
        <v>89.0</v>
      </c>
      <c r="C259" s="29">
        <v>2.0</v>
      </c>
      <c r="D259" s="23" t="s">
        <v>2017</v>
      </c>
      <c r="E259" s="23" t="s">
        <v>2006</v>
      </c>
      <c r="F259" s="29">
        <v>411970.0</v>
      </c>
      <c r="G259" s="29">
        <v>3023.0</v>
      </c>
      <c r="H259" s="29">
        <v>120.0</v>
      </c>
      <c r="I259" s="29">
        <v>1807.0</v>
      </c>
      <c r="J259" s="29">
        <v>3.0</v>
      </c>
      <c r="K259" s="29">
        <v>59.0</v>
      </c>
      <c r="L259" s="29">
        <v>227.0</v>
      </c>
      <c r="M259" s="29">
        <v>15.0</v>
      </c>
      <c r="N259" s="23">
        <f t="shared" si="1"/>
        <v>1216</v>
      </c>
      <c r="O259" s="23" t="s">
        <v>544</v>
      </c>
      <c r="P259" s="23" t="s">
        <v>2007</v>
      </c>
      <c r="Q259" s="36"/>
      <c r="R259" s="36"/>
    </row>
    <row r="260">
      <c r="A260" s="29">
        <v>2009.0</v>
      </c>
      <c r="B260" s="29">
        <v>94.0</v>
      </c>
      <c r="C260" s="29">
        <v>2.0</v>
      </c>
      <c r="D260" s="23" t="s">
        <v>2018</v>
      </c>
      <c r="E260" s="23" t="s">
        <v>1925</v>
      </c>
      <c r="F260" s="29">
        <v>253756.0</v>
      </c>
      <c r="G260" s="29">
        <v>1650.0</v>
      </c>
      <c r="H260" s="29">
        <v>75.0</v>
      </c>
      <c r="I260" s="29">
        <v>1361.0</v>
      </c>
      <c r="J260" s="29">
        <v>2.0</v>
      </c>
      <c r="K260" s="29">
        <v>82.0</v>
      </c>
      <c r="L260" s="29">
        <v>186.0</v>
      </c>
      <c r="M260" s="29">
        <v>18.0</v>
      </c>
      <c r="N260" s="23">
        <f t="shared" si="1"/>
        <v>289</v>
      </c>
      <c r="O260" s="23" t="s">
        <v>544</v>
      </c>
      <c r="P260" s="23" t="s">
        <v>40</v>
      </c>
      <c r="R260" s="36"/>
    </row>
    <row r="261">
      <c r="A261" s="29">
        <v>2009.0</v>
      </c>
      <c r="B261" s="29">
        <v>110.0</v>
      </c>
      <c r="C261" s="29">
        <v>2.0</v>
      </c>
      <c r="D261" s="23" t="s">
        <v>2019</v>
      </c>
      <c r="E261" s="23" t="s">
        <v>1973</v>
      </c>
      <c r="F261" s="29">
        <v>101700.0</v>
      </c>
      <c r="G261" s="29">
        <v>680.0</v>
      </c>
      <c r="H261" s="29">
        <v>50.0</v>
      </c>
      <c r="I261" s="29">
        <v>574.0</v>
      </c>
      <c r="J261" s="29">
        <v>1.0</v>
      </c>
      <c r="K261" s="29">
        <v>84.0</v>
      </c>
      <c r="L261" s="29">
        <v>177.0</v>
      </c>
      <c r="M261" s="29">
        <v>11.0</v>
      </c>
      <c r="N261" s="23">
        <f t="shared" si="1"/>
        <v>106</v>
      </c>
      <c r="O261" s="23" t="s">
        <v>544</v>
      </c>
      <c r="P261" s="23" t="s">
        <v>40</v>
      </c>
      <c r="R261" s="36"/>
    </row>
    <row r="262">
      <c r="A262" s="29">
        <v>2009.0</v>
      </c>
      <c r="B262" s="29">
        <v>119.0</v>
      </c>
      <c r="C262" s="29">
        <v>2.0</v>
      </c>
      <c r="D262" s="23" t="s">
        <v>2020</v>
      </c>
      <c r="E262" s="23" t="s">
        <v>1925</v>
      </c>
      <c r="F262" s="29">
        <v>76208.0</v>
      </c>
      <c r="G262" s="29">
        <v>750.0</v>
      </c>
      <c r="H262" s="29">
        <v>43.0</v>
      </c>
      <c r="I262" s="29">
        <v>649.0</v>
      </c>
      <c r="J262" s="29">
        <v>1.0</v>
      </c>
      <c r="K262" s="29">
        <v>86.0</v>
      </c>
      <c r="L262" s="29">
        <v>117.0</v>
      </c>
      <c r="M262" s="29">
        <v>15.0</v>
      </c>
      <c r="N262" s="23">
        <f t="shared" si="1"/>
        <v>101</v>
      </c>
      <c r="O262" s="23" t="s">
        <v>544</v>
      </c>
      <c r="P262" s="23" t="s">
        <v>40</v>
      </c>
      <c r="R262" s="36"/>
    </row>
    <row r="263">
      <c r="A263" s="29">
        <v>2009.0</v>
      </c>
      <c r="B263" s="29">
        <v>128.0</v>
      </c>
      <c r="C263" s="29">
        <v>2.0</v>
      </c>
      <c r="D263" s="23" t="s">
        <v>2023</v>
      </c>
      <c r="E263" s="23" t="s">
        <v>1904</v>
      </c>
      <c r="F263" s="29">
        <v>132720.0</v>
      </c>
      <c r="G263" s="29">
        <v>920.0</v>
      </c>
      <c r="H263" s="29">
        <v>38.0</v>
      </c>
      <c r="I263" s="29">
        <v>827.0</v>
      </c>
      <c r="J263" s="29">
        <v>1.0</v>
      </c>
      <c r="K263" s="29">
        <v>89.0</v>
      </c>
      <c r="L263" s="29">
        <v>160.0</v>
      </c>
      <c r="M263" s="29">
        <v>21.0</v>
      </c>
      <c r="N263" s="23">
        <f t="shared" si="1"/>
        <v>93</v>
      </c>
      <c r="O263" s="23" t="s">
        <v>544</v>
      </c>
      <c r="P263" s="23" t="s">
        <v>26</v>
      </c>
      <c r="R263" s="36"/>
    </row>
    <row r="264">
      <c r="A264" s="29">
        <v>2009.0</v>
      </c>
      <c r="B264" s="29">
        <v>129.0</v>
      </c>
      <c r="C264" s="29">
        <v>2.0</v>
      </c>
      <c r="D264" s="23" t="s">
        <v>2025</v>
      </c>
      <c r="E264" s="23" t="s">
        <v>1880</v>
      </c>
      <c r="F264" s="29">
        <v>86954.0</v>
      </c>
      <c r="G264" s="29">
        <v>494.0</v>
      </c>
      <c r="H264" s="29">
        <v>29.0</v>
      </c>
      <c r="I264" s="29">
        <v>414.0</v>
      </c>
      <c r="J264" s="29">
        <v>1.0</v>
      </c>
      <c r="K264" s="29">
        <v>83.0</v>
      </c>
      <c r="L264" s="29">
        <v>210.0</v>
      </c>
      <c r="M264" s="29">
        <v>14.0</v>
      </c>
      <c r="N264" s="23">
        <f t="shared" si="1"/>
        <v>80</v>
      </c>
      <c r="O264" s="23" t="s">
        <v>544</v>
      </c>
      <c r="P264" s="23" t="s">
        <v>26</v>
      </c>
      <c r="R264" s="36"/>
    </row>
    <row r="265">
      <c r="A265" s="29">
        <v>2009.0</v>
      </c>
      <c r="B265" s="29">
        <v>131.0</v>
      </c>
      <c r="C265" s="29">
        <v>2.0</v>
      </c>
      <c r="D265" s="23" t="s">
        <v>2027</v>
      </c>
      <c r="E265" s="23" t="s">
        <v>1925</v>
      </c>
      <c r="F265" s="29">
        <v>204382.0</v>
      </c>
      <c r="G265" s="29">
        <v>1500.0</v>
      </c>
      <c r="H265" s="29">
        <v>72.0</v>
      </c>
      <c r="I265" s="29">
        <v>1584.0</v>
      </c>
      <c r="J265" s="29">
        <v>2.0</v>
      </c>
      <c r="K265" s="29">
        <v>105.0</v>
      </c>
      <c r="L265" s="29">
        <v>129.0</v>
      </c>
      <c r="M265" s="29">
        <v>22.0</v>
      </c>
      <c r="N265" s="23">
        <f t="shared" si="1"/>
        <v>-84</v>
      </c>
      <c r="O265" s="23" t="s">
        <v>544</v>
      </c>
      <c r="P265" s="23" t="s">
        <v>26</v>
      </c>
      <c r="R265" s="36"/>
    </row>
    <row r="266">
      <c r="A266" s="29">
        <v>2009.0</v>
      </c>
      <c r="B266" s="29">
        <v>132.0</v>
      </c>
      <c r="C266" s="29">
        <v>2.0</v>
      </c>
      <c r="D266" s="23" t="s">
        <v>2029</v>
      </c>
      <c r="E266" s="23" t="s">
        <v>1904</v>
      </c>
      <c r="F266" s="29">
        <v>215119.0</v>
      </c>
      <c r="G266" s="29">
        <v>1200.0</v>
      </c>
      <c r="H266" s="29">
        <v>60.0</v>
      </c>
      <c r="I266" s="29">
        <v>1073.0</v>
      </c>
      <c r="J266" s="29">
        <v>1.0</v>
      </c>
      <c r="K266" s="29">
        <v>89.0</v>
      </c>
      <c r="L266" s="29">
        <v>200.0</v>
      </c>
      <c r="M266" s="29">
        <v>17.0</v>
      </c>
      <c r="N266" s="23">
        <f t="shared" si="1"/>
        <v>127</v>
      </c>
      <c r="O266" s="23" t="s">
        <v>544</v>
      </c>
      <c r="P266" s="23" t="s">
        <v>26</v>
      </c>
      <c r="R266" s="36"/>
    </row>
    <row r="267">
      <c r="A267" s="29">
        <v>2009.0</v>
      </c>
      <c r="B267" s="29">
        <v>134.0</v>
      </c>
      <c r="C267" s="29">
        <v>2.0</v>
      </c>
      <c r="D267" s="23" t="s">
        <v>2031</v>
      </c>
      <c r="E267" s="23" t="s">
        <v>1973</v>
      </c>
      <c r="F267" s="29">
        <v>84195.0</v>
      </c>
      <c r="G267" s="29">
        <v>500.0</v>
      </c>
      <c r="H267" s="29">
        <v>29.0</v>
      </c>
      <c r="I267" s="29">
        <v>407.0</v>
      </c>
      <c r="J267" s="29">
        <v>1.0</v>
      </c>
      <c r="K267" s="29">
        <v>81.0</v>
      </c>
      <c r="L267" s="29">
        <v>206.0</v>
      </c>
      <c r="M267" s="29">
        <v>14.0</v>
      </c>
      <c r="N267" s="23">
        <f t="shared" si="1"/>
        <v>93</v>
      </c>
      <c r="O267" s="23" t="s">
        <v>544</v>
      </c>
      <c r="P267" s="23" t="s">
        <v>26</v>
      </c>
      <c r="R267" s="36"/>
    </row>
    <row r="268">
      <c r="A268" s="29">
        <v>2009.0</v>
      </c>
      <c r="B268" s="29">
        <v>139.0</v>
      </c>
      <c r="C268" s="29">
        <v>2.0</v>
      </c>
      <c r="D268" s="23" t="s">
        <v>2033</v>
      </c>
      <c r="E268" s="23" t="s">
        <v>1880</v>
      </c>
      <c r="F268" s="29">
        <v>133220.0</v>
      </c>
      <c r="G268" s="29">
        <v>732.0</v>
      </c>
      <c r="H268" s="29">
        <v>26.0</v>
      </c>
      <c r="I268" s="29">
        <v>631.0</v>
      </c>
      <c r="J268" s="29">
        <v>1.0</v>
      </c>
      <c r="K268" s="29">
        <v>86.0</v>
      </c>
      <c r="L268" s="29">
        <v>211.0</v>
      </c>
      <c r="M268" s="29">
        <v>24.0</v>
      </c>
      <c r="N268" s="23">
        <f t="shared" si="1"/>
        <v>101</v>
      </c>
      <c r="O268" s="23" t="s">
        <v>544</v>
      </c>
      <c r="P268" s="23" t="s">
        <v>26</v>
      </c>
      <c r="R268" s="36"/>
    </row>
    <row r="269">
      <c r="A269" s="29">
        <v>2009.0</v>
      </c>
      <c r="B269" s="29">
        <v>142.0</v>
      </c>
      <c r="C269" s="29">
        <v>2.0</v>
      </c>
      <c r="D269" s="23" t="s">
        <v>2035</v>
      </c>
      <c r="E269" s="23" t="s">
        <v>1880</v>
      </c>
      <c r="F269" s="29">
        <v>136531.0</v>
      </c>
      <c r="G269" s="29">
        <v>810.0</v>
      </c>
      <c r="H269" s="29">
        <v>38.0</v>
      </c>
      <c r="I269" s="29">
        <v>772.0</v>
      </c>
      <c r="J269" s="29">
        <v>1.0</v>
      </c>
      <c r="K269" s="29">
        <v>95.0</v>
      </c>
      <c r="L269" s="29">
        <v>176.0</v>
      </c>
      <c r="M269" s="29">
        <v>20.0</v>
      </c>
      <c r="N269" s="23">
        <f t="shared" si="1"/>
        <v>38</v>
      </c>
      <c r="O269" s="23" t="s">
        <v>544</v>
      </c>
      <c r="P269" s="23" t="s">
        <v>26</v>
      </c>
      <c r="R269" s="36"/>
    </row>
    <row r="270">
      <c r="A270" s="29">
        <v>2009.0</v>
      </c>
      <c r="B270" s="29">
        <v>146.0</v>
      </c>
      <c r="C270" s="29">
        <v>2.0</v>
      </c>
      <c r="D270" s="23" t="s">
        <v>2036</v>
      </c>
      <c r="E270" s="23" t="s">
        <v>1946</v>
      </c>
      <c r="F270" s="29">
        <v>140000.0</v>
      </c>
      <c r="G270" s="29">
        <v>988.0</v>
      </c>
      <c r="H270" s="29">
        <v>37.0</v>
      </c>
      <c r="I270" s="29">
        <v>802.0</v>
      </c>
      <c r="J270" s="29">
        <v>1.0</v>
      </c>
      <c r="K270" s="29">
        <v>81.0</v>
      </c>
      <c r="L270" s="29">
        <v>174.0</v>
      </c>
      <c r="M270" s="29">
        <v>21.0</v>
      </c>
      <c r="N270" s="23">
        <f t="shared" si="1"/>
        <v>186</v>
      </c>
      <c r="O270" s="23" t="s">
        <v>544</v>
      </c>
      <c r="P270" s="23" t="s">
        <v>40</v>
      </c>
      <c r="R270" s="36"/>
    </row>
    <row r="271">
      <c r="A271" s="29">
        <v>2009.0</v>
      </c>
      <c r="B271" s="29">
        <v>155.0</v>
      </c>
      <c r="C271" s="29">
        <v>2.0</v>
      </c>
      <c r="D271" s="23" t="s">
        <v>2038</v>
      </c>
      <c r="E271" s="23" t="s">
        <v>1904</v>
      </c>
      <c r="F271" s="29">
        <v>479991.0</v>
      </c>
      <c r="G271" s="29">
        <v>2440.0</v>
      </c>
      <c r="H271" s="29">
        <v>175.0</v>
      </c>
      <c r="I271" s="29">
        <v>2175.0</v>
      </c>
      <c r="J271" s="29">
        <v>3.0</v>
      </c>
      <c r="K271" s="29">
        <v>89.0</v>
      </c>
      <c r="L271" s="29">
        <v>220.0</v>
      </c>
      <c r="M271" s="29">
        <v>12.0</v>
      </c>
      <c r="N271" s="23">
        <f t="shared" si="1"/>
        <v>265</v>
      </c>
      <c r="O271" s="23" t="s">
        <v>544</v>
      </c>
      <c r="P271" s="23" t="s">
        <v>40</v>
      </c>
      <c r="R271" s="36"/>
    </row>
    <row r="272">
      <c r="A272" s="29">
        <v>2009.0</v>
      </c>
      <c r="B272" s="29">
        <v>159.0</v>
      </c>
      <c r="C272" s="29">
        <v>2.0</v>
      </c>
      <c r="D272" s="23" t="s">
        <v>2039</v>
      </c>
      <c r="E272" s="23" t="s">
        <v>1925</v>
      </c>
      <c r="F272" s="29">
        <v>122300.0</v>
      </c>
      <c r="G272" s="29">
        <v>750.0</v>
      </c>
      <c r="H272" s="29">
        <v>39.0</v>
      </c>
      <c r="I272" s="29">
        <v>578.0</v>
      </c>
      <c r="J272" s="29">
        <v>1.0</v>
      </c>
      <c r="K272" s="29">
        <v>77.0</v>
      </c>
      <c r="L272" s="29">
        <v>211.0</v>
      </c>
      <c r="M272" s="29">
        <v>14.0</v>
      </c>
      <c r="N272" s="23">
        <f t="shared" si="1"/>
        <v>172</v>
      </c>
      <c r="O272" s="23" t="s">
        <v>544</v>
      </c>
      <c r="P272" s="23" t="s">
        <v>40</v>
      </c>
      <c r="R272" s="36"/>
    </row>
    <row r="273">
      <c r="A273" s="29">
        <v>2009.0</v>
      </c>
      <c r="B273" s="29">
        <v>160.0</v>
      </c>
      <c r="C273" s="29">
        <v>2.0</v>
      </c>
      <c r="D273" s="23" t="s">
        <v>2055</v>
      </c>
      <c r="E273" s="23" t="s">
        <v>1971</v>
      </c>
      <c r="F273" s="29">
        <v>64150.0</v>
      </c>
      <c r="G273" s="29">
        <v>478.0</v>
      </c>
      <c r="H273" s="29">
        <v>20.0</v>
      </c>
      <c r="I273" s="29">
        <v>315.0</v>
      </c>
      <c r="J273" s="29">
        <v>1.0</v>
      </c>
      <c r="K273" s="29">
        <v>65.0</v>
      </c>
      <c r="L273" s="29">
        <v>203.0</v>
      </c>
      <c r="M273" s="29">
        <v>15.0</v>
      </c>
      <c r="N273" s="23">
        <f t="shared" si="1"/>
        <v>163</v>
      </c>
      <c r="O273" s="23" t="s">
        <v>544</v>
      </c>
      <c r="P273" s="23" t="s">
        <v>26</v>
      </c>
      <c r="R273" s="36"/>
    </row>
    <row r="274">
      <c r="A274" s="29">
        <v>2009.0</v>
      </c>
      <c r="B274" s="29">
        <v>164.0</v>
      </c>
      <c r="C274" s="29">
        <v>2.0</v>
      </c>
      <c r="D274" s="23" t="s">
        <v>2042</v>
      </c>
      <c r="E274" s="23" t="s">
        <v>1925</v>
      </c>
      <c r="F274" s="29">
        <v>184337.0</v>
      </c>
      <c r="G274" s="29">
        <v>1200.0</v>
      </c>
      <c r="H274" s="29">
        <v>48.0</v>
      </c>
      <c r="I274" s="29">
        <v>840.0</v>
      </c>
      <c r="J274" s="29">
        <v>1.0</v>
      </c>
      <c r="K274" s="29">
        <v>70.0</v>
      </c>
      <c r="L274" s="29">
        <v>219.0</v>
      </c>
      <c r="M274" s="29">
        <v>17.0</v>
      </c>
      <c r="N274" s="23">
        <f t="shared" si="1"/>
        <v>360</v>
      </c>
      <c r="O274" s="23" t="s">
        <v>544</v>
      </c>
      <c r="P274" s="23" t="s">
        <v>40</v>
      </c>
      <c r="R274" s="36"/>
    </row>
    <row r="275">
      <c r="A275" s="29">
        <v>2009.0</v>
      </c>
      <c r="B275" s="29">
        <v>165.0</v>
      </c>
      <c r="C275" s="29">
        <v>2.0</v>
      </c>
      <c r="D275" s="23" t="s">
        <v>2045</v>
      </c>
      <c r="E275" s="23" t="s">
        <v>1973</v>
      </c>
      <c r="F275" s="29">
        <v>111889.0</v>
      </c>
      <c r="G275" s="29">
        <v>1140.0</v>
      </c>
      <c r="H275" s="29">
        <v>38.0</v>
      </c>
      <c r="I275" s="29">
        <v>422.0</v>
      </c>
      <c r="J275" s="29">
        <v>1.0</v>
      </c>
      <c r="K275" s="29">
        <v>37.0</v>
      </c>
      <c r="L275" s="29">
        <v>265.0</v>
      </c>
      <c r="M275" s="29">
        <v>11.0</v>
      </c>
      <c r="N275" s="23">
        <f t="shared" si="1"/>
        <v>718</v>
      </c>
      <c r="O275" s="23" t="s">
        <v>544</v>
      </c>
      <c r="P275" s="23" t="s">
        <v>40</v>
      </c>
      <c r="R275" s="36"/>
    </row>
    <row r="276">
      <c r="A276" s="29">
        <v>2009.0</v>
      </c>
      <c r="B276" s="29">
        <v>1.0</v>
      </c>
      <c r="C276" s="29">
        <v>3.0</v>
      </c>
      <c r="D276" s="23" t="s">
        <v>2056</v>
      </c>
      <c r="E276" s="23" t="s">
        <v>1880</v>
      </c>
      <c r="F276" s="29">
        <v>53267.0</v>
      </c>
      <c r="G276" s="29">
        <v>429.0</v>
      </c>
      <c r="H276" s="29">
        <v>26.0</v>
      </c>
      <c r="I276" s="29">
        <v>336.0</v>
      </c>
      <c r="J276" s="29">
        <v>1.0</v>
      </c>
      <c r="K276" s="29">
        <v>78.0</v>
      </c>
      <c r="L276" s="29">
        <v>158.0</v>
      </c>
      <c r="M276" s="29">
        <v>12.0</v>
      </c>
      <c r="N276" s="23">
        <f t="shared" si="1"/>
        <v>93</v>
      </c>
      <c r="O276" s="23" t="s">
        <v>138</v>
      </c>
      <c r="P276" s="23" t="s">
        <v>26</v>
      </c>
      <c r="R276" s="36"/>
    </row>
    <row r="277">
      <c r="A277" s="29">
        <v>2009.0</v>
      </c>
      <c r="B277" s="29">
        <v>4.0</v>
      </c>
      <c r="C277" s="29">
        <v>3.0</v>
      </c>
      <c r="D277" s="23" t="s">
        <v>1991</v>
      </c>
      <c r="E277" s="23" t="s">
        <v>1904</v>
      </c>
      <c r="F277" s="29">
        <v>160090.0</v>
      </c>
      <c r="G277" s="29">
        <v>1309.0</v>
      </c>
      <c r="H277" s="29">
        <v>70.0</v>
      </c>
      <c r="I277" s="29">
        <v>1337.0</v>
      </c>
      <c r="J277" s="29">
        <v>2.0</v>
      </c>
      <c r="K277" s="29">
        <v>102.0</v>
      </c>
      <c r="L277" s="29">
        <v>119.0</v>
      </c>
      <c r="M277" s="29">
        <v>19.0</v>
      </c>
      <c r="N277" s="23">
        <f t="shared" si="1"/>
        <v>-28</v>
      </c>
      <c r="O277" s="23" t="s">
        <v>138</v>
      </c>
      <c r="P277" s="23" t="s">
        <v>26</v>
      </c>
      <c r="R277" s="36"/>
    </row>
    <row r="278">
      <c r="A278" s="29">
        <v>2009.0</v>
      </c>
      <c r="B278" s="29">
        <v>7.0</v>
      </c>
      <c r="C278" s="29">
        <v>3.0</v>
      </c>
      <c r="D278" s="23" t="s">
        <v>1994</v>
      </c>
      <c r="E278" s="23" t="s">
        <v>1925</v>
      </c>
      <c r="F278" s="29">
        <v>199100.0</v>
      </c>
      <c r="G278" s="29">
        <v>1645.0</v>
      </c>
      <c r="H278" s="29">
        <v>70.0</v>
      </c>
      <c r="I278" s="29">
        <v>1404.0</v>
      </c>
      <c r="J278" s="29">
        <v>3.0</v>
      </c>
      <c r="K278" s="29">
        <v>85.0</v>
      </c>
      <c r="L278" s="29">
        <v>141.0</v>
      </c>
      <c r="M278" s="29">
        <v>20.0</v>
      </c>
      <c r="N278" s="23">
        <f t="shared" si="1"/>
        <v>241</v>
      </c>
      <c r="O278" s="23" t="s">
        <v>138</v>
      </c>
      <c r="P278" s="23" t="s">
        <v>40</v>
      </c>
      <c r="R278" s="36"/>
    </row>
    <row r="279">
      <c r="A279" s="29">
        <v>2009.0</v>
      </c>
      <c r="B279" s="29">
        <v>11.0</v>
      </c>
      <c r="C279" s="29">
        <v>3.0</v>
      </c>
      <c r="D279" s="23" t="s">
        <v>1998</v>
      </c>
      <c r="E279" s="23" t="s">
        <v>1946</v>
      </c>
      <c r="F279" s="29">
        <v>160506.0</v>
      </c>
      <c r="G279" s="29">
        <v>1545.0</v>
      </c>
      <c r="H279" s="29">
        <v>68.0</v>
      </c>
      <c r="I279" s="29">
        <v>954.0</v>
      </c>
      <c r="J279" s="29">
        <v>4.0</v>
      </c>
      <c r="K279" s="29">
        <v>61.0</v>
      </c>
      <c r="L279" s="29">
        <v>168.0</v>
      </c>
      <c r="M279" s="29">
        <v>14.0</v>
      </c>
      <c r="N279" s="23">
        <f t="shared" si="1"/>
        <v>591</v>
      </c>
      <c r="O279" s="23" t="s">
        <v>138</v>
      </c>
      <c r="P279" s="23" t="s">
        <v>40</v>
      </c>
      <c r="R279" s="36"/>
    </row>
    <row r="280">
      <c r="A280" s="29">
        <v>2009.0</v>
      </c>
      <c r="B280" s="29">
        <v>12.0</v>
      </c>
      <c r="C280" s="29">
        <v>3.0</v>
      </c>
      <c r="D280" s="23" t="s">
        <v>1999</v>
      </c>
      <c r="E280" s="23" t="s">
        <v>1880</v>
      </c>
      <c r="F280" s="29">
        <v>96542.0</v>
      </c>
      <c r="G280" s="29">
        <v>830.0</v>
      </c>
      <c r="H280" s="29">
        <v>40.0</v>
      </c>
      <c r="I280" s="29">
        <v>583.0</v>
      </c>
      <c r="J280" s="29">
        <v>1.0</v>
      </c>
      <c r="K280" s="29">
        <v>70.0</v>
      </c>
      <c r="L280" s="29">
        <v>165.0</v>
      </c>
      <c r="M280" s="29">
        <v>14.0</v>
      </c>
      <c r="N280" s="23">
        <f t="shared" si="1"/>
        <v>247</v>
      </c>
      <c r="O280" s="23" t="s">
        <v>138</v>
      </c>
      <c r="P280" s="23" t="s">
        <v>26</v>
      </c>
      <c r="R280" s="36"/>
    </row>
    <row r="281">
      <c r="A281" s="29">
        <v>2009.0</v>
      </c>
      <c r="B281" s="29">
        <v>23.0</v>
      </c>
      <c r="C281" s="29">
        <v>3.0</v>
      </c>
      <c r="D281" s="23" t="s">
        <v>2001</v>
      </c>
      <c r="E281" s="23" t="s">
        <v>1880</v>
      </c>
      <c r="F281" s="29">
        <v>125362.0</v>
      </c>
      <c r="G281" s="29">
        <v>1025.0</v>
      </c>
      <c r="H281" s="29">
        <v>41.0</v>
      </c>
      <c r="I281" s="29">
        <v>957.0</v>
      </c>
      <c r="J281" s="29">
        <v>2.0</v>
      </c>
      <c r="K281" s="29">
        <v>93.0</v>
      </c>
      <c r="L281" s="29">
        <v>130.0</v>
      </c>
      <c r="M281" s="29">
        <v>23.0</v>
      </c>
      <c r="N281" s="23">
        <f t="shared" si="1"/>
        <v>68</v>
      </c>
      <c r="O281" s="23" t="s">
        <v>138</v>
      </c>
      <c r="P281" s="23" t="s">
        <v>26</v>
      </c>
      <c r="R281" s="36"/>
    </row>
    <row r="282">
      <c r="A282" s="29">
        <v>2009.0</v>
      </c>
      <c r="B282" s="29">
        <v>30.0</v>
      </c>
      <c r="C282" s="29">
        <v>3.0</v>
      </c>
      <c r="D282" s="23" t="s">
        <v>2057</v>
      </c>
      <c r="E282" s="23" t="s">
        <v>1880</v>
      </c>
      <c r="F282" s="29">
        <v>100000.0</v>
      </c>
      <c r="G282" s="29">
        <v>750.0</v>
      </c>
      <c r="H282" s="29">
        <v>39.0</v>
      </c>
      <c r="I282" s="29">
        <v>554.0</v>
      </c>
      <c r="J282" s="29">
        <v>1.0</v>
      </c>
      <c r="K282" s="29">
        <v>73.0</v>
      </c>
      <c r="L282" s="29">
        <v>180.0</v>
      </c>
      <c r="M282" s="29">
        <v>14.0</v>
      </c>
      <c r="N282" s="23">
        <f t="shared" si="1"/>
        <v>196</v>
      </c>
      <c r="O282" s="23" t="s">
        <v>138</v>
      </c>
      <c r="P282" s="23" t="s">
        <v>26</v>
      </c>
      <c r="R282" s="36"/>
    </row>
    <row r="283">
      <c r="A283" s="29">
        <v>2009.0</v>
      </c>
      <c r="B283" s="29">
        <v>32.0</v>
      </c>
      <c r="C283" s="29">
        <v>3.0</v>
      </c>
      <c r="D283" s="23" t="s">
        <v>2002</v>
      </c>
      <c r="E283" s="23" t="s">
        <v>1971</v>
      </c>
      <c r="F283" s="29">
        <v>110359.0</v>
      </c>
      <c r="G283" s="29">
        <v>1226.0</v>
      </c>
      <c r="H283" s="29">
        <v>50.0</v>
      </c>
      <c r="I283" s="29">
        <v>854.0</v>
      </c>
      <c r="J283" s="29">
        <v>2.0</v>
      </c>
      <c r="K283" s="29">
        <v>69.0</v>
      </c>
      <c r="L283" s="29">
        <v>129.0</v>
      </c>
      <c r="M283" s="29">
        <v>17.0</v>
      </c>
      <c r="N283" s="23">
        <f t="shared" si="1"/>
        <v>372</v>
      </c>
      <c r="O283" s="23" t="s">
        <v>138</v>
      </c>
      <c r="P283" s="23" t="s">
        <v>26</v>
      </c>
      <c r="R283" s="36"/>
    </row>
    <row r="284">
      <c r="A284" s="29">
        <v>2009.0</v>
      </c>
      <c r="B284" s="29">
        <v>40.0</v>
      </c>
      <c r="C284" s="29">
        <v>3.0</v>
      </c>
      <c r="D284" s="23" t="s">
        <v>2003</v>
      </c>
      <c r="E284" s="23" t="s">
        <v>1925</v>
      </c>
      <c r="F284" s="29">
        <v>62942.0</v>
      </c>
      <c r="G284" s="29">
        <v>540.0</v>
      </c>
      <c r="H284" s="29">
        <v>25.0</v>
      </c>
      <c r="I284" s="29">
        <v>418.0</v>
      </c>
      <c r="J284" s="29">
        <v>2.0</v>
      </c>
      <c r="K284" s="29">
        <v>77.0</v>
      </c>
      <c r="L284" s="29">
        <v>150.0</v>
      </c>
      <c r="M284" s="29">
        <v>16.0</v>
      </c>
      <c r="N284" s="23">
        <f t="shared" si="1"/>
        <v>122</v>
      </c>
      <c r="O284" s="23" t="s">
        <v>138</v>
      </c>
      <c r="P284" s="23" t="s">
        <v>26</v>
      </c>
      <c r="R284" s="36"/>
    </row>
    <row r="285">
      <c r="A285" s="29">
        <v>2009.0</v>
      </c>
      <c r="B285" s="29">
        <v>43.0</v>
      </c>
      <c r="C285" s="29">
        <v>3.0</v>
      </c>
      <c r="D285" s="23" t="s">
        <v>2004</v>
      </c>
      <c r="E285" s="23" t="s">
        <v>1972</v>
      </c>
      <c r="F285" s="29">
        <v>452092.0</v>
      </c>
      <c r="G285" s="29">
        <v>5067.0</v>
      </c>
      <c r="H285" s="29">
        <v>175.0</v>
      </c>
      <c r="I285" s="29">
        <v>3504.0</v>
      </c>
      <c r="J285" s="29">
        <v>10.0</v>
      </c>
      <c r="K285" s="29">
        <v>69.0</v>
      </c>
      <c r="L285" s="29">
        <v>129.0</v>
      </c>
      <c r="M285" s="29">
        <v>20.0</v>
      </c>
      <c r="N285" s="23">
        <f t="shared" si="1"/>
        <v>1563</v>
      </c>
      <c r="O285" s="23" t="s">
        <v>138</v>
      </c>
      <c r="P285" s="23" t="s">
        <v>40</v>
      </c>
      <c r="R285" s="36"/>
    </row>
    <row r="286">
      <c r="A286" s="29">
        <v>2009.0</v>
      </c>
      <c r="B286" s="29">
        <v>47.0</v>
      </c>
      <c r="C286" s="29">
        <v>3.0</v>
      </c>
      <c r="D286" s="23" t="s">
        <v>2005</v>
      </c>
      <c r="E286" s="23" t="s">
        <v>1973</v>
      </c>
      <c r="F286" s="29">
        <v>52903.0</v>
      </c>
      <c r="G286" s="29">
        <v>725.0</v>
      </c>
      <c r="H286" s="29">
        <v>24.0</v>
      </c>
      <c r="I286" s="29">
        <v>601.0</v>
      </c>
      <c r="J286" s="29">
        <v>1.0</v>
      </c>
      <c r="K286" s="29">
        <v>82.0</v>
      </c>
      <c r="L286" s="29">
        <v>88.0</v>
      </c>
      <c r="M286" s="29">
        <v>25.0</v>
      </c>
      <c r="N286" s="23">
        <f t="shared" si="1"/>
        <v>124</v>
      </c>
      <c r="O286" s="23" t="s">
        <v>138</v>
      </c>
      <c r="P286" s="23" t="s">
        <v>26</v>
      </c>
      <c r="R286" s="36"/>
    </row>
    <row r="287">
      <c r="A287" s="29">
        <v>2009.0</v>
      </c>
      <c r="B287" s="29">
        <v>48.0</v>
      </c>
      <c r="C287" s="29">
        <v>3.0</v>
      </c>
      <c r="D287" s="23" t="s">
        <v>2008</v>
      </c>
      <c r="E287" s="23" t="s">
        <v>1880</v>
      </c>
      <c r="F287" s="29">
        <v>168587.0</v>
      </c>
      <c r="G287" s="29">
        <v>1463.0</v>
      </c>
      <c r="H287" s="29">
        <v>77.0</v>
      </c>
      <c r="I287" s="29">
        <v>1071.0</v>
      </c>
      <c r="J287" s="29">
        <v>3.0</v>
      </c>
      <c r="K287" s="29">
        <v>73.0</v>
      </c>
      <c r="L287" s="29">
        <v>157.0</v>
      </c>
      <c r="M287" s="29">
        <v>13.0</v>
      </c>
      <c r="N287" s="23">
        <f t="shared" si="1"/>
        <v>392</v>
      </c>
      <c r="O287" s="23" t="s">
        <v>138</v>
      </c>
      <c r="P287" s="23" t="s">
        <v>26</v>
      </c>
      <c r="R287" s="36"/>
    </row>
    <row r="288">
      <c r="A288" s="29">
        <v>2009.0</v>
      </c>
      <c r="B288" s="29">
        <v>49.0</v>
      </c>
      <c r="C288" s="29">
        <v>3.0</v>
      </c>
      <c r="D288" s="23" t="s">
        <v>2009</v>
      </c>
      <c r="E288" s="23" t="s">
        <v>1973</v>
      </c>
      <c r="F288" s="29">
        <v>514662.0</v>
      </c>
      <c r="G288" s="29">
        <v>3968.0</v>
      </c>
      <c r="H288" s="29">
        <v>193.0</v>
      </c>
      <c r="I288" s="29">
        <v>3239.0</v>
      </c>
      <c r="J288" s="29">
        <v>10.0</v>
      </c>
      <c r="K288" s="29">
        <v>81.0</v>
      </c>
      <c r="L288" s="29">
        <v>158.0</v>
      </c>
      <c r="M288" s="29">
        <v>16.0</v>
      </c>
      <c r="N288" s="23">
        <f t="shared" si="1"/>
        <v>729</v>
      </c>
      <c r="O288" s="23" t="s">
        <v>138</v>
      </c>
      <c r="P288" s="23" t="s">
        <v>40</v>
      </c>
      <c r="R288" s="36"/>
    </row>
    <row r="289">
      <c r="A289" s="29">
        <v>2009.0</v>
      </c>
      <c r="B289" s="29">
        <v>52.0</v>
      </c>
      <c r="C289" s="29">
        <v>3.0</v>
      </c>
      <c r="D289" s="23" t="s">
        <v>2010</v>
      </c>
      <c r="E289" s="23" t="s">
        <v>1904</v>
      </c>
      <c r="F289" s="29">
        <v>190120.0</v>
      </c>
      <c r="G289" s="29">
        <v>1640.0</v>
      </c>
      <c r="H289" s="29">
        <v>82.0</v>
      </c>
      <c r="I289" s="29">
        <v>1417.0</v>
      </c>
      <c r="J289" s="29">
        <v>4.0</v>
      </c>
      <c r="K289" s="29">
        <v>86.0</v>
      </c>
      <c r="L289" s="29">
        <v>134.0</v>
      </c>
      <c r="M289" s="29">
        <v>17.0</v>
      </c>
      <c r="N289" s="23">
        <f t="shared" si="1"/>
        <v>223</v>
      </c>
      <c r="O289" s="23" t="s">
        <v>138</v>
      </c>
      <c r="P289" s="23" t="s">
        <v>26</v>
      </c>
      <c r="R289" s="36"/>
    </row>
    <row r="290">
      <c r="A290" s="29">
        <v>2009.0</v>
      </c>
      <c r="B290" s="29">
        <v>54.0</v>
      </c>
      <c r="C290" s="29">
        <v>3.0</v>
      </c>
      <c r="D290" s="23" t="s">
        <v>2011</v>
      </c>
      <c r="E290" s="23" t="s">
        <v>1904</v>
      </c>
      <c r="F290" s="29">
        <v>362398.0</v>
      </c>
      <c r="G290" s="29">
        <v>3464.0</v>
      </c>
      <c r="H290" s="29">
        <v>170.0</v>
      </c>
      <c r="I290" s="29">
        <v>3045.0</v>
      </c>
      <c r="J290" s="29">
        <v>6.0</v>
      </c>
      <c r="K290" s="29">
        <v>87.0</v>
      </c>
      <c r="L290" s="29">
        <v>119.0</v>
      </c>
      <c r="M290" s="29">
        <v>17.0</v>
      </c>
      <c r="N290" s="23">
        <f t="shared" si="1"/>
        <v>419</v>
      </c>
      <c r="O290" s="23" t="s">
        <v>138</v>
      </c>
      <c r="P290" s="23" t="s">
        <v>26</v>
      </c>
      <c r="R290" s="36"/>
    </row>
    <row r="291">
      <c r="A291" s="29">
        <v>2009.0</v>
      </c>
      <c r="B291" s="29">
        <v>56.0</v>
      </c>
      <c r="C291" s="29">
        <v>3.0</v>
      </c>
      <c r="D291" s="23" t="s">
        <v>2014</v>
      </c>
      <c r="E291" s="23" t="s">
        <v>1904</v>
      </c>
      <c r="F291" s="29">
        <v>155566.0</v>
      </c>
      <c r="G291" s="29">
        <v>1420.0</v>
      </c>
      <c r="H291" s="29">
        <v>60.0</v>
      </c>
      <c r="I291" s="29">
        <v>1170.0</v>
      </c>
      <c r="J291" s="29">
        <v>3.0</v>
      </c>
      <c r="K291" s="29">
        <v>82.0</v>
      </c>
      <c r="L291" s="29">
        <v>132.0</v>
      </c>
      <c r="M291" s="29">
        <v>19.0</v>
      </c>
      <c r="N291" s="23">
        <f t="shared" si="1"/>
        <v>250</v>
      </c>
      <c r="O291" s="23" t="s">
        <v>138</v>
      </c>
      <c r="P291" s="23" t="s">
        <v>26</v>
      </c>
      <c r="R291" s="36"/>
    </row>
    <row r="292">
      <c r="A292" s="29">
        <v>2009.0</v>
      </c>
      <c r="B292" s="29">
        <v>64.0</v>
      </c>
      <c r="C292" s="29">
        <v>3.0</v>
      </c>
      <c r="D292" s="23" t="s">
        <v>2015</v>
      </c>
      <c r="E292" s="23" t="s">
        <v>2006</v>
      </c>
      <c r="F292" s="29">
        <v>2724975.0</v>
      </c>
      <c r="G292" s="29">
        <v>17169.0</v>
      </c>
      <c r="H292" s="29">
        <v>862.0</v>
      </c>
      <c r="I292" s="29">
        <v>13332.0</v>
      </c>
      <c r="J292" s="29">
        <v>28.0</v>
      </c>
      <c r="K292" s="29">
        <v>77.0</v>
      </c>
      <c r="L292" s="29">
        <v>204.0</v>
      </c>
      <c r="M292" s="29">
        <v>15.0</v>
      </c>
      <c r="N292" s="23">
        <f t="shared" si="1"/>
        <v>3837</v>
      </c>
      <c r="O292" s="23" t="s">
        <v>138</v>
      </c>
      <c r="P292" s="23" t="s">
        <v>2007</v>
      </c>
      <c r="Q292" s="36"/>
      <c r="R292" s="36"/>
    </row>
    <row r="293">
      <c r="A293" s="29">
        <v>2009.0</v>
      </c>
      <c r="B293" s="29">
        <v>67.0</v>
      </c>
      <c r="C293" s="29">
        <v>3.0</v>
      </c>
      <c r="D293" s="23" t="s">
        <v>2058</v>
      </c>
      <c r="E293" s="23" t="s">
        <v>1880</v>
      </c>
      <c r="F293" s="29">
        <v>139435.0</v>
      </c>
      <c r="G293" s="29">
        <v>1415.0</v>
      </c>
      <c r="H293" s="29">
        <v>58.0</v>
      </c>
      <c r="I293" s="29">
        <v>1172.0</v>
      </c>
      <c r="J293" s="29">
        <v>2.0</v>
      </c>
      <c r="K293" s="29">
        <v>82.0</v>
      </c>
      <c r="L293" s="29">
        <v>118.0</v>
      </c>
      <c r="M293" s="29">
        <v>20.0</v>
      </c>
      <c r="N293" s="23">
        <f t="shared" si="1"/>
        <v>243</v>
      </c>
      <c r="O293" s="23" t="s">
        <v>138</v>
      </c>
      <c r="P293" s="23" t="s">
        <v>26</v>
      </c>
      <c r="R293" s="36"/>
    </row>
    <row r="294">
      <c r="A294" s="29">
        <v>2009.0</v>
      </c>
      <c r="B294" s="29">
        <v>77.0</v>
      </c>
      <c r="C294" s="29">
        <v>3.0</v>
      </c>
      <c r="D294" s="23" t="s">
        <v>2016</v>
      </c>
      <c r="E294" s="23" t="s">
        <v>1946</v>
      </c>
      <c r="F294" s="29">
        <v>530794.0</v>
      </c>
      <c r="G294" s="29">
        <v>6519.0</v>
      </c>
      <c r="H294" s="29">
        <v>233.0</v>
      </c>
      <c r="I294" s="29">
        <v>3407.0</v>
      </c>
      <c r="J294" s="29">
        <v>11.0</v>
      </c>
      <c r="K294" s="29">
        <v>52.0</v>
      </c>
      <c r="L294" s="29">
        <v>155.0</v>
      </c>
      <c r="M294" s="29">
        <v>14.0</v>
      </c>
      <c r="N294" s="23">
        <f t="shared" si="1"/>
        <v>3112</v>
      </c>
      <c r="O294" s="23" t="s">
        <v>138</v>
      </c>
      <c r="P294" s="23" t="s">
        <v>40</v>
      </c>
      <c r="R294" s="36"/>
    </row>
    <row r="295">
      <c r="A295" s="29">
        <v>2009.0</v>
      </c>
      <c r="B295" s="29">
        <v>78.0</v>
      </c>
      <c r="C295" s="29">
        <v>3.0</v>
      </c>
      <c r="D295" s="23" t="s">
        <v>2054</v>
      </c>
      <c r="E295" s="23" t="s">
        <v>1880</v>
      </c>
      <c r="F295" s="29">
        <v>112708.0</v>
      </c>
      <c r="G295" s="29">
        <v>1158.0</v>
      </c>
      <c r="H295" s="29">
        <v>58.0</v>
      </c>
      <c r="I295" s="29">
        <v>708.0</v>
      </c>
      <c r="J295" s="29">
        <v>3.0</v>
      </c>
      <c r="K295" s="29">
        <v>61.0</v>
      </c>
      <c r="L295" s="29">
        <v>159.0</v>
      </c>
      <c r="M295" s="29">
        <v>12.0</v>
      </c>
      <c r="N295" s="23">
        <f t="shared" si="1"/>
        <v>450</v>
      </c>
      <c r="O295" s="23" t="s">
        <v>138</v>
      </c>
      <c r="P295" s="23" t="s">
        <v>26</v>
      </c>
      <c r="R295" s="36"/>
    </row>
    <row r="296">
      <c r="A296" s="29">
        <v>2009.0</v>
      </c>
      <c r="B296" s="29">
        <v>79.0</v>
      </c>
      <c r="C296" s="29">
        <v>3.0</v>
      </c>
      <c r="D296" s="23" t="s">
        <v>2059</v>
      </c>
      <c r="E296" s="23" t="s">
        <v>1880</v>
      </c>
      <c r="F296" s="29">
        <v>106000.0</v>
      </c>
      <c r="G296" s="29">
        <v>840.0</v>
      </c>
      <c r="H296" s="29">
        <v>42.0</v>
      </c>
      <c r="I296" s="29">
        <v>669.0</v>
      </c>
      <c r="J296" s="29">
        <v>1.0</v>
      </c>
      <c r="K296" s="29">
        <v>79.0</v>
      </c>
      <c r="L296" s="29">
        <v>158.0</v>
      </c>
      <c r="M296" s="29">
        <v>15.0</v>
      </c>
      <c r="N296" s="23">
        <f t="shared" si="1"/>
        <v>171</v>
      </c>
      <c r="O296" s="23" t="s">
        <v>138</v>
      </c>
      <c r="P296" s="23" t="s">
        <v>26</v>
      </c>
      <c r="R296" s="36"/>
    </row>
    <row r="297">
      <c r="A297" s="29">
        <v>2009.0</v>
      </c>
      <c r="B297" s="29">
        <v>89.0</v>
      </c>
      <c r="C297" s="29">
        <v>3.0</v>
      </c>
      <c r="D297" s="23" t="s">
        <v>2017</v>
      </c>
      <c r="E297" s="23" t="s">
        <v>2006</v>
      </c>
      <c r="F297" s="29">
        <v>752462.0</v>
      </c>
      <c r="G297" s="29">
        <v>6742.0</v>
      </c>
      <c r="H297" s="29">
        <v>273.0</v>
      </c>
      <c r="I297" s="29">
        <v>5434.0</v>
      </c>
      <c r="J297" s="29">
        <v>10.0</v>
      </c>
      <c r="K297" s="29">
        <v>80.0</v>
      </c>
      <c r="L297" s="29">
        <v>138.0</v>
      </c>
      <c r="M297" s="29">
        <v>19.0</v>
      </c>
      <c r="N297" s="23">
        <f t="shared" si="1"/>
        <v>1308</v>
      </c>
      <c r="O297" s="23" t="s">
        <v>138</v>
      </c>
      <c r="P297" s="23" t="s">
        <v>2007</v>
      </c>
      <c r="Q297" s="36"/>
      <c r="R297" s="36"/>
    </row>
    <row r="298">
      <c r="A298" s="29">
        <v>2009.0</v>
      </c>
      <c r="B298" s="29">
        <v>94.0</v>
      </c>
      <c r="C298" s="29">
        <v>3.0</v>
      </c>
      <c r="D298" s="23" t="s">
        <v>2018</v>
      </c>
      <c r="E298" s="23" t="s">
        <v>1925</v>
      </c>
      <c r="F298" s="29">
        <v>249988.0</v>
      </c>
      <c r="G298" s="29">
        <v>1860.0</v>
      </c>
      <c r="H298" s="29">
        <v>93.0</v>
      </c>
      <c r="I298" s="29">
        <v>1638.0</v>
      </c>
      <c r="J298" s="29">
        <v>4.0</v>
      </c>
      <c r="K298" s="29">
        <v>88.0</v>
      </c>
      <c r="L298" s="29">
        <v>152.0</v>
      </c>
      <c r="M298" s="29">
        <v>17.0</v>
      </c>
      <c r="N298" s="23">
        <f t="shared" si="1"/>
        <v>222</v>
      </c>
      <c r="O298" s="23" t="s">
        <v>138</v>
      </c>
      <c r="P298" s="23" t="s">
        <v>40</v>
      </c>
      <c r="R298" s="36"/>
    </row>
    <row r="299">
      <c r="A299" s="29">
        <v>2009.0</v>
      </c>
      <c r="B299" s="29">
        <v>110.0</v>
      </c>
      <c r="C299" s="29">
        <v>3.0</v>
      </c>
      <c r="D299" s="23" t="s">
        <v>2019</v>
      </c>
      <c r="E299" s="23" t="s">
        <v>1973</v>
      </c>
      <c r="F299" s="29">
        <v>207917.0</v>
      </c>
      <c r="G299" s="29">
        <v>1483.0</v>
      </c>
      <c r="H299" s="29">
        <v>89.0</v>
      </c>
      <c r="I299" s="29">
        <v>1046.0</v>
      </c>
      <c r="J299" s="29">
        <v>3.0</v>
      </c>
      <c r="K299" s="29">
        <v>70.0</v>
      </c>
      <c r="L299" s="29">
        <v>198.0</v>
      </c>
      <c r="M299" s="29">
        <v>11.0</v>
      </c>
      <c r="N299" s="23">
        <f t="shared" si="1"/>
        <v>437</v>
      </c>
      <c r="O299" s="23" t="s">
        <v>138</v>
      </c>
      <c r="P299" s="23" t="s">
        <v>40</v>
      </c>
      <c r="R299" s="36"/>
    </row>
    <row r="300">
      <c r="A300" s="29">
        <v>2009.0</v>
      </c>
      <c r="B300" s="29">
        <v>119.0</v>
      </c>
      <c r="C300" s="29">
        <v>3.0</v>
      </c>
      <c r="D300" s="23" t="s">
        <v>2020</v>
      </c>
      <c r="E300" s="23" t="s">
        <v>1925</v>
      </c>
      <c r="F300" s="29">
        <v>131500.0</v>
      </c>
      <c r="G300" s="29">
        <v>1350.0</v>
      </c>
      <c r="H300" s="29">
        <v>66.0</v>
      </c>
      <c r="I300" s="29">
        <v>1210.0</v>
      </c>
      <c r="J300" s="29">
        <v>3.0</v>
      </c>
      <c r="K300" s="29">
        <v>89.0</v>
      </c>
      <c r="L300" s="29">
        <v>108.0</v>
      </c>
      <c r="M300" s="29">
        <v>18.0</v>
      </c>
      <c r="N300" s="23">
        <f t="shared" si="1"/>
        <v>140</v>
      </c>
      <c r="O300" s="23" t="s">
        <v>138</v>
      </c>
      <c r="P300" s="23" t="s">
        <v>40</v>
      </c>
      <c r="R300" s="36"/>
    </row>
    <row r="301">
      <c r="A301" s="29">
        <v>2009.0</v>
      </c>
      <c r="B301" s="29">
        <v>128.0</v>
      </c>
      <c r="C301" s="29">
        <v>3.0</v>
      </c>
      <c r="D301" s="23" t="s">
        <v>2023</v>
      </c>
      <c r="E301" s="23" t="s">
        <v>1904</v>
      </c>
      <c r="F301" s="29">
        <v>304982.0</v>
      </c>
      <c r="G301" s="29">
        <v>3095.0</v>
      </c>
      <c r="H301" s="29">
        <v>127.0</v>
      </c>
      <c r="I301" s="29">
        <v>2457.0</v>
      </c>
      <c r="J301" s="29">
        <v>5.0</v>
      </c>
      <c r="K301" s="29">
        <v>79.0</v>
      </c>
      <c r="L301" s="29">
        <v>124.0</v>
      </c>
      <c r="M301" s="29">
        <v>19.0</v>
      </c>
      <c r="N301" s="23">
        <f t="shared" si="1"/>
        <v>638</v>
      </c>
      <c r="O301" s="23" t="s">
        <v>138</v>
      </c>
      <c r="P301" s="23" t="s">
        <v>26</v>
      </c>
      <c r="R301" s="36"/>
    </row>
    <row r="302">
      <c r="A302" s="29">
        <v>2009.0</v>
      </c>
      <c r="B302" s="29">
        <v>129.0</v>
      </c>
      <c r="C302" s="29">
        <v>3.0</v>
      </c>
      <c r="D302" s="23" t="s">
        <v>2025</v>
      </c>
      <c r="E302" s="23" t="s">
        <v>1880</v>
      </c>
      <c r="F302" s="29">
        <v>97550.0</v>
      </c>
      <c r="G302" s="29">
        <v>850.0</v>
      </c>
      <c r="H302" s="29">
        <v>56.0</v>
      </c>
      <c r="I302" s="29">
        <v>664.0</v>
      </c>
      <c r="J302" s="29">
        <v>1.0</v>
      </c>
      <c r="K302" s="29">
        <v>78.0</v>
      </c>
      <c r="L302" s="29">
        <v>146.0</v>
      </c>
      <c r="M302" s="29">
        <v>11.0</v>
      </c>
      <c r="N302" s="23">
        <f t="shared" si="1"/>
        <v>186</v>
      </c>
      <c r="O302" s="23" t="s">
        <v>138</v>
      </c>
      <c r="P302" s="23" t="s">
        <v>26</v>
      </c>
      <c r="R302" s="36"/>
    </row>
    <row r="303">
      <c r="A303" s="29">
        <v>2009.0</v>
      </c>
      <c r="B303" s="29">
        <v>131.0</v>
      </c>
      <c r="C303" s="29">
        <v>3.0</v>
      </c>
      <c r="D303" s="23" t="s">
        <v>2027</v>
      </c>
      <c r="E303" s="23" t="s">
        <v>1925</v>
      </c>
      <c r="F303" s="29">
        <v>444735.0</v>
      </c>
      <c r="G303" s="29">
        <v>3475.0</v>
      </c>
      <c r="H303" s="29">
        <v>164.0</v>
      </c>
      <c r="I303" s="29">
        <v>2965.0</v>
      </c>
      <c r="J303" s="29">
        <v>7.0</v>
      </c>
      <c r="K303" s="29">
        <v>85.0</v>
      </c>
      <c r="L303" s="29">
        <v>149.0</v>
      </c>
      <c r="M303" s="29">
        <v>18.0</v>
      </c>
      <c r="N303" s="23">
        <f t="shared" si="1"/>
        <v>510</v>
      </c>
      <c r="O303" s="23" t="s">
        <v>138</v>
      </c>
      <c r="P303" s="23" t="s">
        <v>26</v>
      </c>
      <c r="R303" s="36"/>
    </row>
    <row r="304">
      <c r="A304" s="29">
        <v>2009.0</v>
      </c>
      <c r="B304" s="29">
        <v>132.0</v>
      </c>
      <c r="C304" s="29">
        <v>3.0</v>
      </c>
      <c r="D304" s="23" t="s">
        <v>2029</v>
      </c>
      <c r="E304" s="23" t="s">
        <v>1904</v>
      </c>
      <c r="F304" s="29">
        <v>235223.0</v>
      </c>
      <c r="G304" s="29">
        <v>2228.0</v>
      </c>
      <c r="H304" s="29">
        <v>125.0</v>
      </c>
      <c r="I304" s="29">
        <v>2006.0</v>
      </c>
      <c r="J304" s="29">
        <v>5.0</v>
      </c>
      <c r="K304" s="29">
        <v>90.0</v>
      </c>
      <c r="L304" s="29">
        <v>117.0</v>
      </c>
      <c r="M304" s="29">
        <v>16.0</v>
      </c>
      <c r="N304" s="23">
        <f t="shared" si="1"/>
        <v>222</v>
      </c>
      <c r="O304" s="23" t="s">
        <v>138</v>
      </c>
      <c r="P304" s="23" t="s">
        <v>26</v>
      </c>
      <c r="R304" s="36"/>
    </row>
    <row r="305">
      <c r="A305" s="29">
        <v>2009.0</v>
      </c>
      <c r="B305" s="29">
        <v>134.0</v>
      </c>
      <c r="C305" s="29">
        <v>3.0</v>
      </c>
      <c r="D305" s="23" t="s">
        <v>2031</v>
      </c>
      <c r="E305" s="23" t="s">
        <v>1973</v>
      </c>
      <c r="F305" s="29">
        <v>144413.0</v>
      </c>
      <c r="G305" s="29">
        <v>1174.0</v>
      </c>
      <c r="H305" s="29">
        <v>75.0</v>
      </c>
      <c r="I305" s="29">
        <v>898.0</v>
      </c>
      <c r="J305" s="29">
        <v>3.0</v>
      </c>
      <c r="K305" s="29">
        <v>76.0</v>
      </c>
      <c r="L305" s="29">
        <v>160.0</v>
      </c>
      <c r="M305" s="29">
        <v>11.0</v>
      </c>
      <c r="N305" s="23">
        <f t="shared" si="1"/>
        <v>276</v>
      </c>
      <c r="O305" s="23" t="s">
        <v>138</v>
      </c>
      <c r="P305" s="23" t="s">
        <v>26</v>
      </c>
      <c r="R305" s="36"/>
    </row>
    <row r="306">
      <c r="A306" s="29">
        <v>2009.0</v>
      </c>
      <c r="B306" s="29">
        <v>139.0</v>
      </c>
      <c r="C306" s="29">
        <v>3.0</v>
      </c>
      <c r="D306" s="23" t="s">
        <v>2033</v>
      </c>
      <c r="E306" s="23" t="s">
        <v>1880</v>
      </c>
      <c r="F306" s="29">
        <v>143505.0</v>
      </c>
      <c r="G306" s="29">
        <v>1350.0</v>
      </c>
      <c r="H306" s="29">
        <v>59.0</v>
      </c>
      <c r="I306" s="29">
        <v>1075.0</v>
      </c>
      <c r="J306" s="29">
        <v>2.0</v>
      </c>
      <c r="K306" s="29">
        <v>79.0</v>
      </c>
      <c r="L306" s="29">
        <v>133.0</v>
      </c>
      <c r="M306" s="29">
        <v>18.0</v>
      </c>
      <c r="N306" s="23">
        <f t="shared" si="1"/>
        <v>275</v>
      </c>
      <c r="O306" s="23" t="s">
        <v>138</v>
      </c>
      <c r="P306" s="23" t="s">
        <v>26</v>
      </c>
      <c r="R306" s="36"/>
    </row>
    <row r="307">
      <c r="A307" s="29">
        <v>2009.0</v>
      </c>
      <c r="B307" s="29">
        <v>142.0</v>
      </c>
      <c r="C307" s="29">
        <v>3.0</v>
      </c>
      <c r="D307" s="23" t="s">
        <v>2035</v>
      </c>
      <c r="E307" s="23" t="s">
        <v>1880</v>
      </c>
      <c r="F307" s="29">
        <v>182075.0</v>
      </c>
      <c r="G307" s="29">
        <v>1736.0</v>
      </c>
      <c r="H307" s="29">
        <v>72.0</v>
      </c>
      <c r="I307" s="29">
        <v>1439.0</v>
      </c>
      <c r="J307" s="29">
        <v>2.0</v>
      </c>
      <c r="K307" s="29">
        <v>82.0</v>
      </c>
      <c r="L307" s="29">
        <v>126.0</v>
      </c>
      <c r="M307" s="29">
        <v>19.0</v>
      </c>
      <c r="N307" s="23">
        <f t="shared" si="1"/>
        <v>297</v>
      </c>
      <c r="O307" s="23" t="s">
        <v>138</v>
      </c>
      <c r="P307" s="23" t="s">
        <v>26</v>
      </c>
      <c r="R307" s="36"/>
    </row>
    <row r="308">
      <c r="A308" s="29">
        <v>2009.0</v>
      </c>
      <c r="B308" s="29">
        <v>146.0</v>
      </c>
      <c r="C308" s="29">
        <v>3.0</v>
      </c>
      <c r="D308" s="23" t="s">
        <v>2036</v>
      </c>
      <c r="E308" s="23" t="s">
        <v>1946</v>
      </c>
      <c r="F308" s="29">
        <v>237212.0</v>
      </c>
      <c r="G308" s="29">
        <v>2290.0</v>
      </c>
      <c r="H308" s="29">
        <v>118.0</v>
      </c>
      <c r="I308" s="29">
        <v>1759.0</v>
      </c>
      <c r="J308" s="29">
        <v>5.0</v>
      </c>
      <c r="K308" s="29">
        <v>76.0</v>
      </c>
      <c r="L308" s="29">
        <v>134.0</v>
      </c>
      <c r="M308" s="29">
        <v>14.0</v>
      </c>
      <c r="N308" s="23">
        <f t="shared" si="1"/>
        <v>531</v>
      </c>
      <c r="O308" s="23" t="s">
        <v>138</v>
      </c>
      <c r="P308" s="23" t="s">
        <v>40</v>
      </c>
      <c r="R308" s="36"/>
    </row>
    <row r="309">
      <c r="A309" s="29">
        <v>2009.0</v>
      </c>
      <c r="B309" s="29">
        <v>155.0</v>
      </c>
      <c r="C309" s="29">
        <v>3.0</v>
      </c>
      <c r="D309" s="23" t="s">
        <v>2038</v>
      </c>
      <c r="E309" s="23" t="s">
        <v>1904</v>
      </c>
      <c r="F309" s="29">
        <v>742842.0</v>
      </c>
      <c r="G309" s="29">
        <v>5046.0</v>
      </c>
      <c r="H309" s="29">
        <v>253.0</v>
      </c>
      <c r="I309" s="29">
        <v>4852.0</v>
      </c>
      <c r="J309" s="29">
        <v>11.0</v>
      </c>
      <c r="K309" s="29">
        <v>96.0</v>
      </c>
      <c r="L309" s="29">
        <v>153.0</v>
      </c>
      <c r="M309" s="29">
        <v>19.0</v>
      </c>
      <c r="N309" s="23">
        <f t="shared" si="1"/>
        <v>194</v>
      </c>
      <c r="O309" s="23" t="s">
        <v>138</v>
      </c>
      <c r="P309" s="23" t="s">
        <v>40</v>
      </c>
      <c r="R309" s="36"/>
    </row>
    <row r="310">
      <c r="A310" s="29">
        <v>2009.0</v>
      </c>
      <c r="B310" s="29">
        <v>159.0</v>
      </c>
      <c r="C310" s="29">
        <v>3.0</v>
      </c>
      <c r="D310" s="23" t="s">
        <v>2039</v>
      </c>
      <c r="E310" s="23" t="s">
        <v>1925</v>
      </c>
      <c r="F310" s="29">
        <v>279136.0</v>
      </c>
      <c r="G310" s="29">
        <v>1993.0</v>
      </c>
      <c r="H310" s="29">
        <v>95.0</v>
      </c>
      <c r="I310" s="29">
        <v>2051.0</v>
      </c>
      <c r="J310" s="29">
        <v>5.0</v>
      </c>
      <c r="K310" s="29">
        <v>102.0</v>
      </c>
      <c r="L310" s="29">
        <v>136.0</v>
      </c>
      <c r="M310" s="29">
        <v>21.0</v>
      </c>
      <c r="N310" s="23">
        <f t="shared" si="1"/>
        <v>-58</v>
      </c>
      <c r="O310" s="23" t="s">
        <v>138</v>
      </c>
      <c r="P310" s="23" t="s">
        <v>40</v>
      </c>
      <c r="R310" s="36"/>
    </row>
    <row r="311">
      <c r="A311" s="29">
        <v>2009.0</v>
      </c>
      <c r="B311" s="29">
        <v>160.0</v>
      </c>
      <c r="C311" s="29">
        <v>3.0</v>
      </c>
      <c r="D311" s="23" t="s">
        <v>2055</v>
      </c>
      <c r="E311" s="23" t="s">
        <v>1971</v>
      </c>
      <c r="F311" s="29">
        <v>30500.0</v>
      </c>
      <c r="G311" s="29">
        <v>323.0</v>
      </c>
      <c r="H311" s="29">
        <v>15.0</v>
      </c>
      <c r="I311" s="29">
        <v>227.0</v>
      </c>
      <c r="J311" s="29">
        <v>1.0</v>
      </c>
      <c r="K311" s="29">
        <v>70.0</v>
      </c>
      <c r="L311" s="29">
        <v>134.0</v>
      </c>
      <c r="M311" s="29">
        <v>15.0</v>
      </c>
      <c r="N311" s="23">
        <f t="shared" si="1"/>
        <v>96</v>
      </c>
      <c r="O311" s="23" t="s">
        <v>138</v>
      </c>
      <c r="P311" s="23" t="s">
        <v>26</v>
      </c>
      <c r="R311" s="36"/>
    </row>
    <row r="312">
      <c r="A312" s="29">
        <v>2009.0</v>
      </c>
      <c r="B312" s="29">
        <v>164.0</v>
      </c>
      <c r="C312" s="29">
        <v>3.0</v>
      </c>
      <c r="D312" s="23" t="s">
        <v>2042</v>
      </c>
      <c r="E312" s="23" t="s">
        <v>1925</v>
      </c>
      <c r="F312" s="29">
        <v>286340.0</v>
      </c>
      <c r="G312" s="29">
        <v>2619.0</v>
      </c>
      <c r="H312" s="29">
        <v>123.0</v>
      </c>
      <c r="I312" s="29">
        <v>1550.0</v>
      </c>
      <c r="J312" s="29">
        <v>5.0</v>
      </c>
      <c r="K312" s="29">
        <v>59.0</v>
      </c>
      <c r="L312" s="29">
        <v>184.0</v>
      </c>
      <c r="M312" s="29">
        <v>12.0</v>
      </c>
      <c r="N312" s="23">
        <f t="shared" si="1"/>
        <v>1069</v>
      </c>
      <c r="O312" s="23" t="s">
        <v>138</v>
      </c>
      <c r="P312" s="23" t="s">
        <v>40</v>
      </c>
      <c r="R312" s="36"/>
    </row>
    <row r="313">
      <c r="A313" s="29">
        <v>2009.0</v>
      </c>
      <c r="B313" s="29">
        <v>165.0</v>
      </c>
      <c r="C313" s="29">
        <v>3.0</v>
      </c>
      <c r="D313" s="23" t="s">
        <v>2045</v>
      </c>
      <c r="E313" s="23" t="s">
        <v>1973</v>
      </c>
      <c r="F313" s="29">
        <v>130219.0</v>
      </c>
      <c r="G313" s="29">
        <v>1094.0</v>
      </c>
      <c r="H313" s="29">
        <v>66.0</v>
      </c>
      <c r="I313" s="29">
        <v>829.0</v>
      </c>
      <c r="J313" s="29">
        <v>2.0</v>
      </c>
      <c r="K313" s="29">
        <v>75.0</v>
      </c>
      <c r="L313" s="29">
        <v>157.0</v>
      </c>
      <c r="M313" s="29">
        <v>12.0</v>
      </c>
      <c r="N313" s="23">
        <f t="shared" si="1"/>
        <v>265</v>
      </c>
      <c r="O313" s="23" t="s">
        <v>138</v>
      </c>
      <c r="P313" s="23" t="s">
        <v>40</v>
      </c>
      <c r="R313" s="36"/>
    </row>
    <row r="314">
      <c r="A314" s="29">
        <v>2009.0</v>
      </c>
      <c r="B314" s="29">
        <v>43.0</v>
      </c>
      <c r="C314" s="29">
        <v>9.0</v>
      </c>
      <c r="D314" s="23" t="s">
        <v>2004</v>
      </c>
      <c r="E314" s="23" t="s">
        <v>1972</v>
      </c>
      <c r="F314" s="29">
        <v>27700.0</v>
      </c>
      <c r="G314" s="29">
        <v>300.0</v>
      </c>
      <c r="H314" s="29">
        <v>12.0</v>
      </c>
      <c r="I314" s="29">
        <v>184.0</v>
      </c>
      <c r="J314" s="29">
        <v>1.0</v>
      </c>
      <c r="K314" s="29">
        <v>61.0</v>
      </c>
      <c r="L314" s="29">
        <v>150.0</v>
      </c>
      <c r="M314" s="29">
        <v>15.0</v>
      </c>
      <c r="N314" s="23">
        <f t="shared" si="1"/>
        <v>116</v>
      </c>
      <c r="O314" s="23" t="s">
        <v>2060</v>
      </c>
      <c r="P314" s="23" t="s">
        <v>40</v>
      </c>
      <c r="R314" s="36"/>
    </row>
    <row r="315">
      <c r="A315" s="29">
        <v>2007.0</v>
      </c>
      <c r="B315" s="29">
        <v>4.0</v>
      </c>
      <c r="C315" s="29">
        <v>1.0</v>
      </c>
      <c r="D315" s="23" t="s">
        <v>1991</v>
      </c>
      <c r="E315" s="23" t="s">
        <v>1904</v>
      </c>
      <c r="F315" s="29">
        <v>130000.0</v>
      </c>
      <c r="G315" s="29">
        <v>1037.0</v>
      </c>
      <c r="H315" s="29">
        <v>35.0</v>
      </c>
      <c r="I315" s="29">
        <v>985.0</v>
      </c>
      <c r="J315" s="29">
        <v>1.0</v>
      </c>
      <c r="K315" s="29">
        <v>94.0</v>
      </c>
      <c r="L315" s="29">
        <v>131.0</v>
      </c>
      <c r="M315" s="29">
        <v>28.0</v>
      </c>
      <c r="N315" s="23">
        <f t="shared" si="1"/>
        <v>52</v>
      </c>
      <c r="O315" s="23" t="s">
        <v>1992</v>
      </c>
      <c r="P315" s="23" t="s">
        <v>26</v>
      </c>
      <c r="R315" s="36"/>
    </row>
    <row r="316">
      <c r="A316" s="29">
        <v>2007.0</v>
      </c>
      <c r="B316" s="29">
        <v>7.0</v>
      </c>
      <c r="C316" s="29">
        <v>1.0</v>
      </c>
      <c r="D316" s="23" t="s">
        <v>1994</v>
      </c>
      <c r="E316" s="23" t="s">
        <v>1925</v>
      </c>
      <c r="F316" s="29">
        <v>250000.0</v>
      </c>
      <c r="G316" s="29">
        <v>1200.0</v>
      </c>
      <c r="H316" s="29">
        <v>40.0</v>
      </c>
      <c r="I316" s="29">
        <v>1045.0</v>
      </c>
      <c r="J316" s="29">
        <v>1.0</v>
      </c>
      <c r="K316" s="29">
        <v>87.0</v>
      </c>
      <c r="L316" s="29">
        <v>239.0</v>
      </c>
      <c r="M316" s="29">
        <v>26.0</v>
      </c>
      <c r="N316" s="23">
        <f t="shared" si="1"/>
        <v>155</v>
      </c>
      <c r="O316" s="23" t="s">
        <v>1992</v>
      </c>
      <c r="P316" s="23" t="s">
        <v>40</v>
      </c>
      <c r="R316" s="36"/>
    </row>
    <row r="317">
      <c r="A317" s="29">
        <v>2007.0</v>
      </c>
      <c r="B317" s="29">
        <v>11.0</v>
      </c>
      <c r="C317" s="29">
        <v>1.0</v>
      </c>
      <c r="D317" s="23" t="s">
        <v>1998</v>
      </c>
      <c r="E317" s="23" t="s">
        <v>1946</v>
      </c>
      <c r="F317" s="29">
        <v>221820.0</v>
      </c>
      <c r="G317" s="29">
        <v>1719.0</v>
      </c>
      <c r="H317" s="29">
        <v>43.0</v>
      </c>
      <c r="I317" s="29">
        <v>691.0</v>
      </c>
      <c r="J317" s="29">
        <v>2.0</v>
      </c>
      <c r="K317" s="29">
        <v>40.0</v>
      </c>
      <c r="L317" s="29">
        <v>321.0</v>
      </c>
      <c r="M317" s="29">
        <v>16.0</v>
      </c>
      <c r="N317" s="23">
        <f t="shared" si="1"/>
        <v>1028</v>
      </c>
      <c r="O317" s="23" t="s">
        <v>1992</v>
      </c>
      <c r="P317" s="23" t="s">
        <v>40</v>
      </c>
      <c r="R317" s="36"/>
    </row>
    <row r="318">
      <c r="A318" s="29">
        <v>2007.0</v>
      </c>
      <c r="B318" s="29">
        <v>12.0</v>
      </c>
      <c r="C318" s="29">
        <v>1.0</v>
      </c>
      <c r="D318" s="23" t="s">
        <v>1999</v>
      </c>
      <c r="E318" s="23" t="s">
        <v>1880</v>
      </c>
      <c r="F318" s="29">
        <v>52983.0</v>
      </c>
      <c r="G318" s="29">
        <v>380.0</v>
      </c>
      <c r="H318" s="29">
        <v>17.0</v>
      </c>
      <c r="I318" s="29">
        <v>286.0</v>
      </c>
      <c r="J318" s="29">
        <v>1.0</v>
      </c>
      <c r="K318" s="29">
        <v>75.0</v>
      </c>
      <c r="L318" s="29">
        <v>185.0</v>
      </c>
      <c r="M318" s="29">
        <v>16.0</v>
      </c>
      <c r="N318" s="23">
        <f t="shared" si="1"/>
        <v>94</v>
      </c>
      <c r="O318" s="23" t="s">
        <v>1992</v>
      </c>
      <c r="P318" s="23" t="s">
        <v>26</v>
      </c>
      <c r="R318" s="36"/>
    </row>
    <row r="319">
      <c r="A319" s="29">
        <v>2007.0</v>
      </c>
      <c r="B319" s="29">
        <v>23.0</v>
      </c>
      <c r="C319" s="29">
        <v>1.0</v>
      </c>
      <c r="D319" s="23" t="s">
        <v>2001</v>
      </c>
      <c r="E319" s="23" t="s">
        <v>1880</v>
      </c>
      <c r="F319" s="29">
        <v>175558.0</v>
      </c>
      <c r="G319" s="29">
        <v>2999.0</v>
      </c>
      <c r="H319" s="29">
        <v>33.0</v>
      </c>
      <c r="I319" s="29">
        <v>515.0</v>
      </c>
      <c r="J319" s="29">
        <v>1.0</v>
      </c>
      <c r="K319" s="29">
        <v>17.0</v>
      </c>
      <c r="L319" s="29">
        <v>340.0</v>
      </c>
      <c r="M319" s="29">
        <v>15.0</v>
      </c>
      <c r="N319" s="23">
        <f t="shared" si="1"/>
        <v>2484</v>
      </c>
      <c r="O319" s="23" t="s">
        <v>1992</v>
      </c>
      <c r="P319" s="23" t="s">
        <v>26</v>
      </c>
      <c r="R319" s="36"/>
    </row>
    <row r="320">
      <c r="A320" s="29">
        <v>2007.0</v>
      </c>
      <c r="B320" s="29">
        <v>32.0</v>
      </c>
      <c r="C320" s="29">
        <v>1.0</v>
      </c>
      <c r="D320" s="23" t="s">
        <v>2002</v>
      </c>
      <c r="E320" s="23" t="s">
        <v>1971</v>
      </c>
      <c r="F320" s="29">
        <v>152566.0</v>
      </c>
      <c r="G320" s="29">
        <v>940.0</v>
      </c>
      <c r="H320" s="29">
        <v>40.0</v>
      </c>
      <c r="I320" s="29">
        <v>573.0</v>
      </c>
      <c r="J320" s="29">
        <v>1.0</v>
      </c>
      <c r="K320" s="29">
        <v>60.0</v>
      </c>
      <c r="L320" s="29">
        <v>266.0</v>
      </c>
      <c r="M320" s="29">
        <v>14.0</v>
      </c>
      <c r="N320" s="23">
        <f t="shared" si="1"/>
        <v>367</v>
      </c>
      <c r="O320" s="23" t="s">
        <v>1992</v>
      </c>
      <c r="P320" s="23" t="s">
        <v>26</v>
      </c>
      <c r="R320" s="36"/>
    </row>
    <row r="321">
      <c r="A321" s="29">
        <v>2007.0</v>
      </c>
      <c r="B321" s="29">
        <v>40.0</v>
      </c>
      <c r="C321" s="29">
        <v>1.0</v>
      </c>
      <c r="D321" s="23" t="s">
        <v>2003</v>
      </c>
      <c r="E321" s="23" t="s">
        <v>1925</v>
      </c>
      <c r="F321" s="29">
        <v>69000.0</v>
      </c>
      <c r="G321" s="29">
        <v>300.0</v>
      </c>
      <c r="H321" s="29">
        <v>16.0</v>
      </c>
      <c r="I321" s="29">
        <v>242.0</v>
      </c>
      <c r="J321" s="29">
        <v>1.0</v>
      </c>
      <c r="K321" s="29">
        <v>80.0</v>
      </c>
      <c r="L321" s="29">
        <v>285.0</v>
      </c>
      <c r="M321" s="29">
        <v>15.0</v>
      </c>
      <c r="N321" s="23">
        <f t="shared" si="1"/>
        <v>58</v>
      </c>
      <c r="O321" s="23" t="s">
        <v>1992</v>
      </c>
      <c r="P321" s="23" t="s">
        <v>26</v>
      </c>
      <c r="R321" s="36"/>
    </row>
    <row r="322">
      <c r="A322" s="29">
        <v>2007.0</v>
      </c>
      <c r="B322" s="29">
        <v>43.0</v>
      </c>
      <c r="C322" s="29">
        <v>1.0</v>
      </c>
      <c r="D322" s="23" t="s">
        <v>2004</v>
      </c>
      <c r="E322" s="23" t="s">
        <v>1972</v>
      </c>
      <c r="F322" s="29">
        <v>440984.0</v>
      </c>
      <c r="G322" s="29">
        <v>2460.0</v>
      </c>
      <c r="H322" s="29">
        <v>106.0</v>
      </c>
      <c r="I322" s="29">
        <v>2405.0</v>
      </c>
      <c r="J322" s="29">
        <v>2.0</v>
      </c>
      <c r="K322" s="29">
        <v>97.0</v>
      </c>
      <c r="L322" s="29">
        <v>183.0</v>
      </c>
      <c r="M322" s="29">
        <v>22.0</v>
      </c>
      <c r="N322" s="23">
        <f t="shared" si="1"/>
        <v>55</v>
      </c>
      <c r="O322" s="23" t="s">
        <v>1992</v>
      </c>
      <c r="P322" s="23" t="s">
        <v>40</v>
      </c>
      <c r="R322" s="36"/>
    </row>
    <row r="323">
      <c r="A323" s="29">
        <v>2007.0</v>
      </c>
      <c r="B323" s="29">
        <v>47.0</v>
      </c>
      <c r="C323" s="29">
        <v>1.0</v>
      </c>
      <c r="D323" s="23" t="s">
        <v>2005</v>
      </c>
      <c r="E323" s="23" t="s">
        <v>1973</v>
      </c>
      <c r="F323" s="29">
        <v>118851.0</v>
      </c>
      <c r="G323" s="29">
        <v>781.0</v>
      </c>
      <c r="H323" s="29">
        <v>54.0</v>
      </c>
      <c r="I323" s="29">
        <v>480.0</v>
      </c>
      <c r="J323" s="29">
        <v>1.0</v>
      </c>
      <c r="K323" s="29">
        <v>61.0</v>
      </c>
      <c r="L323" s="29">
        <v>247.0</v>
      </c>
      <c r="M323" s="29">
        <v>8.0</v>
      </c>
      <c r="N323" s="23">
        <f t="shared" si="1"/>
        <v>301</v>
      </c>
      <c r="O323" s="23" t="s">
        <v>1992</v>
      </c>
      <c r="P323" s="23" t="s">
        <v>26</v>
      </c>
      <c r="R323" s="36"/>
    </row>
    <row r="324">
      <c r="A324" s="29">
        <v>2007.0</v>
      </c>
      <c r="B324" s="29">
        <v>48.0</v>
      </c>
      <c r="C324" s="29">
        <v>1.0</v>
      </c>
      <c r="D324" s="23" t="s">
        <v>2008</v>
      </c>
      <c r="E324" s="23" t="s">
        <v>1880</v>
      </c>
      <c r="F324" s="29">
        <v>149531.0</v>
      </c>
      <c r="G324" s="29">
        <v>800.0</v>
      </c>
      <c r="H324" s="29">
        <v>58.0</v>
      </c>
      <c r="I324" s="29">
        <v>738.0</v>
      </c>
      <c r="J324" s="29">
        <v>1.0</v>
      </c>
      <c r="K324" s="29">
        <v>92.0</v>
      </c>
      <c r="L324" s="29">
        <v>202.0</v>
      </c>
      <c r="M324" s="29">
        <v>12.0</v>
      </c>
      <c r="N324" s="23">
        <f t="shared" si="1"/>
        <v>62</v>
      </c>
      <c r="O324" s="23" t="s">
        <v>1992</v>
      </c>
      <c r="P324" s="23" t="s">
        <v>26</v>
      </c>
      <c r="R324" s="36"/>
    </row>
    <row r="325">
      <c r="A325" s="29">
        <v>2007.0</v>
      </c>
      <c r="B325" s="29">
        <v>49.0</v>
      </c>
      <c r="C325" s="29">
        <v>1.0</v>
      </c>
      <c r="D325" s="23" t="s">
        <v>2009</v>
      </c>
      <c r="E325" s="23" t="s">
        <v>1973</v>
      </c>
      <c r="F325" s="29">
        <v>388426.0</v>
      </c>
      <c r="G325" s="29">
        <v>2430.0</v>
      </c>
      <c r="H325" s="29">
        <v>108.0</v>
      </c>
      <c r="I325" s="29">
        <v>2114.0</v>
      </c>
      <c r="J325" s="29">
        <v>2.0</v>
      </c>
      <c r="K325" s="29">
        <v>86.0</v>
      </c>
      <c r="L325" s="29">
        <v>183.0</v>
      </c>
      <c r="M325" s="29">
        <v>19.0</v>
      </c>
      <c r="N325" s="23">
        <f t="shared" si="1"/>
        <v>316</v>
      </c>
      <c r="O325" s="23" t="s">
        <v>1992</v>
      </c>
      <c r="P325" s="23" t="s">
        <v>40</v>
      </c>
      <c r="R325" s="36"/>
    </row>
    <row r="326">
      <c r="A326" s="29">
        <v>2007.0</v>
      </c>
      <c r="B326" s="29">
        <v>52.0</v>
      </c>
      <c r="C326" s="29">
        <v>1.0</v>
      </c>
      <c r="D326" s="23" t="s">
        <v>2010</v>
      </c>
      <c r="E326" s="23" t="s">
        <v>1904</v>
      </c>
      <c r="F326" s="29">
        <v>218933.0</v>
      </c>
      <c r="G326" s="29">
        <v>1450.0</v>
      </c>
      <c r="H326" s="29">
        <v>41.0</v>
      </c>
      <c r="I326" s="29">
        <v>1399.0</v>
      </c>
      <c r="J326" s="29">
        <v>1.0</v>
      </c>
      <c r="K326" s="29">
        <v>96.0</v>
      </c>
      <c r="L326" s="29">
        <v>156.0</v>
      </c>
      <c r="M326" s="29">
        <v>34.0</v>
      </c>
      <c r="N326" s="23">
        <f t="shared" si="1"/>
        <v>51</v>
      </c>
      <c r="O326" s="23" t="s">
        <v>1992</v>
      </c>
      <c r="P326" s="23" t="s">
        <v>26</v>
      </c>
      <c r="R326" s="36"/>
    </row>
    <row r="327">
      <c r="A327" s="29">
        <v>2007.0</v>
      </c>
      <c r="B327" s="29">
        <v>54.0</v>
      </c>
      <c r="C327" s="29">
        <v>1.0</v>
      </c>
      <c r="D327" s="23" t="s">
        <v>2011</v>
      </c>
      <c r="E327" s="23" t="s">
        <v>1904</v>
      </c>
      <c r="F327" s="29">
        <v>369740.0</v>
      </c>
      <c r="G327" s="29">
        <v>2500.0</v>
      </c>
      <c r="H327" s="29">
        <v>105.0</v>
      </c>
      <c r="I327" s="29">
        <v>2010.0</v>
      </c>
      <c r="J327" s="29">
        <v>1.0</v>
      </c>
      <c r="K327" s="29">
        <v>80.0</v>
      </c>
      <c r="L327" s="29">
        <v>183.0</v>
      </c>
      <c r="M327" s="29">
        <v>19.0</v>
      </c>
      <c r="N327" s="23">
        <f t="shared" si="1"/>
        <v>490</v>
      </c>
      <c r="O327" s="23" t="s">
        <v>1992</v>
      </c>
      <c r="P327" s="23" t="s">
        <v>26</v>
      </c>
      <c r="R327" s="36"/>
    </row>
    <row r="328">
      <c r="A328" s="29">
        <v>2007.0</v>
      </c>
      <c r="B328" s="29">
        <v>56.0</v>
      </c>
      <c r="C328" s="29">
        <v>1.0</v>
      </c>
      <c r="D328" s="23" t="s">
        <v>2014</v>
      </c>
      <c r="E328" s="23" t="s">
        <v>1904</v>
      </c>
      <c r="F328" s="29">
        <v>164116.0</v>
      </c>
      <c r="G328" s="29">
        <v>750.0</v>
      </c>
      <c r="H328" s="29">
        <v>43.0</v>
      </c>
      <c r="I328" s="29">
        <v>687.0</v>
      </c>
      <c r="J328" s="29">
        <v>1.0</v>
      </c>
      <c r="K328" s="29">
        <v>91.0</v>
      </c>
      <c r="L328" s="29">
        <v>238.0</v>
      </c>
      <c r="M328" s="29">
        <v>15.0</v>
      </c>
      <c r="N328" s="23">
        <f t="shared" si="1"/>
        <v>63</v>
      </c>
      <c r="O328" s="23" t="s">
        <v>1992</v>
      </c>
      <c r="P328" s="23" t="s">
        <v>26</v>
      </c>
      <c r="R328" s="36"/>
    </row>
    <row r="329">
      <c r="A329" s="29">
        <v>2007.0</v>
      </c>
      <c r="B329" s="29">
        <v>64.0</v>
      </c>
      <c r="C329" s="29">
        <v>1.0</v>
      </c>
      <c r="D329" s="23" t="s">
        <v>2015</v>
      </c>
      <c r="E329" s="23" t="s">
        <v>2006</v>
      </c>
      <c r="F329" s="29">
        <v>1267492.0</v>
      </c>
      <c r="G329" s="29">
        <v>6738.0</v>
      </c>
      <c r="H329" s="29">
        <v>423.0</v>
      </c>
      <c r="I329" s="29">
        <v>4818.0</v>
      </c>
      <c r="J329" s="29">
        <v>4.0</v>
      </c>
      <c r="K329" s="29">
        <v>71.0</v>
      </c>
      <c r="L329" s="29">
        <v>263.0</v>
      </c>
      <c r="M329" s="29">
        <v>11.0</v>
      </c>
      <c r="N329" s="23">
        <f t="shared" si="1"/>
        <v>1920</v>
      </c>
      <c r="O329" s="23" t="s">
        <v>1992</v>
      </c>
      <c r="P329" s="23" t="s">
        <v>2007</v>
      </c>
      <c r="Q329" s="36"/>
      <c r="R329" s="36"/>
    </row>
    <row r="330">
      <c r="A330" s="29">
        <v>2007.0</v>
      </c>
      <c r="B330" s="29">
        <v>77.0</v>
      </c>
      <c r="C330" s="29">
        <v>1.0</v>
      </c>
      <c r="D330" s="23" t="s">
        <v>2016</v>
      </c>
      <c r="E330" s="23" t="s">
        <v>1946</v>
      </c>
      <c r="F330" s="29">
        <v>392290.0</v>
      </c>
      <c r="G330" s="29">
        <v>2250.0</v>
      </c>
      <c r="H330" s="29">
        <v>85.0</v>
      </c>
      <c r="I330" s="29">
        <v>2177.0</v>
      </c>
      <c r="J330" s="29">
        <v>1.0</v>
      </c>
      <c r="K330" s="29">
        <v>96.0</v>
      </c>
      <c r="L330" s="29">
        <v>180.0</v>
      </c>
      <c r="M330" s="29">
        <v>25.0</v>
      </c>
      <c r="N330" s="23">
        <f t="shared" si="1"/>
        <v>73</v>
      </c>
      <c r="O330" s="23" t="s">
        <v>1992</v>
      </c>
      <c r="P330" s="23" t="s">
        <v>40</v>
      </c>
      <c r="R330" s="36"/>
    </row>
    <row r="331">
      <c r="A331" s="29">
        <v>2007.0</v>
      </c>
      <c r="B331" s="29">
        <v>89.0</v>
      </c>
      <c r="C331" s="29">
        <v>1.0</v>
      </c>
      <c r="D331" s="23" t="s">
        <v>2017</v>
      </c>
      <c r="E331" s="23" t="s">
        <v>2006</v>
      </c>
      <c r="F331" s="29">
        <v>426168.0</v>
      </c>
      <c r="G331" s="29">
        <v>2999.0</v>
      </c>
      <c r="H331" s="29">
        <v>124.0</v>
      </c>
      <c r="I331" s="29">
        <v>3266.0</v>
      </c>
      <c r="J331" s="29">
        <v>1.0</v>
      </c>
      <c r="K331" s="29">
        <v>108.0</v>
      </c>
      <c r="L331" s="29">
        <v>130.0</v>
      </c>
      <c r="M331" s="29">
        <v>26.0</v>
      </c>
      <c r="N331" s="23">
        <f t="shared" si="1"/>
        <v>-267</v>
      </c>
      <c r="O331" s="23" t="s">
        <v>1992</v>
      </c>
      <c r="P331" s="23" t="s">
        <v>2007</v>
      </c>
      <c r="Q331" s="36"/>
      <c r="R331" s="36"/>
    </row>
    <row r="332">
      <c r="A332" s="29">
        <v>2007.0</v>
      </c>
      <c r="B332" s="29">
        <v>94.0</v>
      </c>
      <c r="C332" s="29">
        <v>1.0</v>
      </c>
      <c r="D332" s="23" t="s">
        <v>2018</v>
      </c>
      <c r="E332" s="23" t="s">
        <v>1925</v>
      </c>
      <c r="F332" s="29">
        <v>245071.0</v>
      </c>
      <c r="G332" s="29">
        <v>1487.0</v>
      </c>
      <c r="H332" s="29">
        <v>86.0</v>
      </c>
      <c r="I332" s="29">
        <v>1508.0</v>
      </c>
      <c r="J332" s="29">
        <v>1.0</v>
      </c>
      <c r="K332" s="29">
        <v>101.0</v>
      </c>
      <c r="L332" s="29">
        <v>162.0</v>
      </c>
      <c r="M332" s="29">
        <v>17.0</v>
      </c>
      <c r="N332" s="23">
        <f t="shared" si="1"/>
        <v>-21</v>
      </c>
      <c r="O332" s="23" t="s">
        <v>1992</v>
      </c>
      <c r="P332" s="23" t="s">
        <v>40</v>
      </c>
      <c r="R332" s="36"/>
    </row>
    <row r="333">
      <c r="A333" s="29">
        <v>2007.0</v>
      </c>
      <c r="B333" s="29">
        <v>110.0</v>
      </c>
      <c r="C333" s="29">
        <v>1.0</v>
      </c>
      <c r="D333" s="23" t="s">
        <v>2019</v>
      </c>
      <c r="E333" s="23" t="s">
        <v>1973</v>
      </c>
      <c r="F333" s="29">
        <v>227000.0</v>
      </c>
      <c r="G333" s="29">
        <v>1081.0</v>
      </c>
      <c r="H333" s="29">
        <v>47.0</v>
      </c>
      <c r="I333" s="29">
        <v>870.0</v>
      </c>
      <c r="J333" s="29">
        <v>1.0</v>
      </c>
      <c r="K333" s="29">
        <v>80.0</v>
      </c>
      <c r="L333" s="29">
        <v>260.0</v>
      </c>
      <c r="M333" s="29">
        <v>18.0</v>
      </c>
      <c r="N333" s="23">
        <f t="shared" si="1"/>
        <v>211</v>
      </c>
      <c r="O333" s="23" t="s">
        <v>1992</v>
      </c>
      <c r="P333" s="23" t="s">
        <v>40</v>
      </c>
      <c r="R333" s="36"/>
    </row>
    <row r="334">
      <c r="A334" s="29">
        <v>2007.0</v>
      </c>
      <c r="B334" s="29">
        <v>119.0</v>
      </c>
      <c r="C334" s="29">
        <v>1.0</v>
      </c>
      <c r="D334" s="23" t="s">
        <v>2020</v>
      </c>
      <c r="E334" s="23" t="s">
        <v>1925</v>
      </c>
      <c r="F334" s="29">
        <v>152000.0</v>
      </c>
      <c r="G334" s="29">
        <v>800.0</v>
      </c>
      <c r="H334" s="29">
        <v>44.0</v>
      </c>
      <c r="I334" s="29">
        <v>737.0</v>
      </c>
      <c r="J334" s="29">
        <v>1.0</v>
      </c>
      <c r="K334" s="29">
        <v>92.0</v>
      </c>
      <c r="L334" s="29">
        <v>206.0</v>
      </c>
      <c r="M334" s="29">
        <v>16.0</v>
      </c>
      <c r="N334" s="23">
        <f t="shared" si="1"/>
        <v>63</v>
      </c>
      <c r="O334" s="23" t="s">
        <v>1992</v>
      </c>
      <c r="P334" s="23" t="s">
        <v>40</v>
      </c>
      <c r="R334" s="36"/>
    </row>
    <row r="335">
      <c r="A335" s="29">
        <v>2007.0</v>
      </c>
      <c r="B335" s="29">
        <v>128.0</v>
      </c>
      <c r="C335" s="29">
        <v>1.0</v>
      </c>
      <c r="D335" s="23" t="s">
        <v>2023</v>
      </c>
      <c r="E335" s="23" t="s">
        <v>1904</v>
      </c>
      <c r="F335" s="29">
        <v>298191.0</v>
      </c>
      <c r="G335" s="29">
        <v>1650.0</v>
      </c>
      <c r="H335" s="29">
        <v>73.0</v>
      </c>
      <c r="I335" s="29">
        <v>1549.0</v>
      </c>
      <c r="J335" s="29">
        <v>1.0</v>
      </c>
      <c r="K335" s="29">
        <v>93.0</v>
      </c>
      <c r="L335" s="29">
        <v>192.0</v>
      </c>
      <c r="M335" s="29">
        <v>21.0</v>
      </c>
      <c r="N335" s="23">
        <f t="shared" si="1"/>
        <v>101</v>
      </c>
      <c r="O335" s="23" t="s">
        <v>1992</v>
      </c>
      <c r="P335" s="23" t="s">
        <v>26</v>
      </c>
      <c r="R335" s="36"/>
    </row>
    <row r="336">
      <c r="A336" s="29">
        <v>2007.0</v>
      </c>
      <c r="B336" s="29">
        <v>129.0</v>
      </c>
      <c r="C336" s="29">
        <v>1.0</v>
      </c>
      <c r="D336" s="23" t="s">
        <v>2025</v>
      </c>
      <c r="E336" s="23" t="s">
        <v>1880</v>
      </c>
      <c r="F336" s="29">
        <v>119310.0</v>
      </c>
      <c r="G336" s="29">
        <v>635.0</v>
      </c>
      <c r="H336" s="29">
        <v>44.0</v>
      </c>
      <c r="I336" s="29">
        <v>574.0</v>
      </c>
      <c r="J336" s="29">
        <v>1.0</v>
      </c>
      <c r="K336" s="29">
        <v>90.0</v>
      </c>
      <c r="L336" s="29">
        <v>207.0</v>
      </c>
      <c r="M336" s="29">
        <v>13.0</v>
      </c>
      <c r="N336" s="23">
        <f t="shared" si="1"/>
        <v>61</v>
      </c>
      <c r="O336" s="23" t="s">
        <v>1992</v>
      </c>
      <c r="P336" s="23" t="s">
        <v>26</v>
      </c>
      <c r="R336" s="36"/>
    </row>
    <row r="337">
      <c r="A337" s="29">
        <v>2007.0</v>
      </c>
      <c r="B337" s="29">
        <v>131.0</v>
      </c>
      <c r="C337" s="29">
        <v>1.0</v>
      </c>
      <c r="D337" s="23" t="s">
        <v>2027</v>
      </c>
      <c r="E337" s="23" t="s">
        <v>1925</v>
      </c>
      <c r="F337" s="29">
        <v>345214.0</v>
      </c>
      <c r="G337" s="29">
        <v>2000.0</v>
      </c>
      <c r="H337" s="29">
        <v>125.0</v>
      </c>
      <c r="I337" s="29">
        <v>2199.0</v>
      </c>
      <c r="J337" s="29">
        <v>1.0</v>
      </c>
      <c r="K337" s="29">
        <v>109.0</v>
      </c>
      <c r="L337" s="29">
        <v>156.0</v>
      </c>
      <c r="M337" s="29">
        <v>17.0</v>
      </c>
      <c r="N337" s="23">
        <f t="shared" si="1"/>
        <v>-199</v>
      </c>
      <c r="O337" s="23" t="s">
        <v>1992</v>
      </c>
      <c r="P337" s="23" t="s">
        <v>26</v>
      </c>
      <c r="R337" s="36"/>
    </row>
    <row r="338">
      <c r="A338" s="29">
        <v>2007.0</v>
      </c>
      <c r="B338" s="29">
        <v>132.0</v>
      </c>
      <c r="C338" s="29">
        <v>1.0</v>
      </c>
      <c r="D338" s="23" t="s">
        <v>2029</v>
      </c>
      <c r="E338" s="23" t="s">
        <v>1904</v>
      </c>
      <c r="F338" s="29">
        <v>236099.0</v>
      </c>
      <c r="G338" s="29">
        <v>1500.0</v>
      </c>
      <c r="H338" s="29">
        <v>97.0</v>
      </c>
      <c r="I338" s="29">
        <v>1644.0</v>
      </c>
      <c r="J338" s="29">
        <v>1.0</v>
      </c>
      <c r="K338" s="29">
        <v>109.0</v>
      </c>
      <c r="L338" s="29">
        <v>143.0</v>
      </c>
      <c r="M338" s="29">
        <v>16.0</v>
      </c>
      <c r="N338" s="23">
        <f t="shared" si="1"/>
        <v>-144</v>
      </c>
      <c r="O338" s="23" t="s">
        <v>1992</v>
      </c>
      <c r="P338" s="23" t="s">
        <v>26</v>
      </c>
      <c r="R338" s="36"/>
    </row>
    <row r="339">
      <c r="A339" s="29">
        <v>2007.0</v>
      </c>
      <c r="B339" s="29">
        <v>134.0</v>
      </c>
      <c r="C339" s="29">
        <v>1.0</v>
      </c>
      <c r="D339" s="23" t="s">
        <v>2031</v>
      </c>
      <c r="E339" s="23" t="s">
        <v>1973</v>
      </c>
      <c r="F339" s="29">
        <v>134000.0</v>
      </c>
      <c r="G339" s="29">
        <v>650.0</v>
      </c>
      <c r="H339" s="29">
        <v>46.0</v>
      </c>
      <c r="I339" s="29">
        <v>544.0</v>
      </c>
      <c r="J339" s="29">
        <v>1.0</v>
      </c>
      <c r="K339" s="29">
        <v>83.0</v>
      </c>
      <c r="L339" s="29">
        <v>246.0</v>
      </c>
      <c r="M339" s="29">
        <v>11.0</v>
      </c>
      <c r="N339" s="23">
        <f t="shared" si="1"/>
        <v>106</v>
      </c>
      <c r="O339" s="23" t="s">
        <v>1992</v>
      </c>
      <c r="P339" s="23" t="s">
        <v>26</v>
      </c>
      <c r="R339" s="36"/>
    </row>
    <row r="340">
      <c r="A340" s="29">
        <v>2007.0</v>
      </c>
      <c r="B340" s="29">
        <v>139.0</v>
      </c>
      <c r="C340" s="29">
        <v>1.0</v>
      </c>
      <c r="D340" s="23" t="s">
        <v>2033</v>
      </c>
      <c r="E340" s="23" t="s">
        <v>1880</v>
      </c>
      <c r="F340" s="29">
        <v>186500.0</v>
      </c>
      <c r="G340" s="29">
        <v>900.0</v>
      </c>
      <c r="H340" s="29">
        <v>30.0</v>
      </c>
      <c r="I340" s="29">
        <v>874.0</v>
      </c>
      <c r="J340" s="29">
        <v>1.0</v>
      </c>
      <c r="K340" s="29">
        <v>97.0</v>
      </c>
      <c r="L340" s="29">
        <v>213.0</v>
      </c>
      <c r="M340" s="29">
        <v>29.0</v>
      </c>
      <c r="N340" s="23">
        <f t="shared" si="1"/>
        <v>26</v>
      </c>
      <c r="O340" s="23" t="s">
        <v>1992</v>
      </c>
      <c r="P340" s="23" t="s">
        <v>26</v>
      </c>
      <c r="R340" s="36"/>
    </row>
    <row r="341">
      <c r="A341" s="29">
        <v>2007.0</v>
      </c>
      <c r="B341" s="29">
        <v>142.0</v>
      </c>
      <c r="C341" s="29">
        <v>1.0</v>
      </c>
      <c r="D341" s="23" t="s">
        <v>2035</v>
      </c>
      <c r="E341" s="23" t="s">
        <v>1880</v>
      </c>
      <c r="F341" s="29">
        <v>230000.0</v>
      </c>
      <c r="G341" s="29">
        <v>1200.0</v>
      </c>
      <c r="H341" s="29">
        <v>46.0</v>
      </c>
      <c r="I341" s="29">
        <v>883.0</v>
      </c>
      <c r="J341" s="29">
        <v>1.0</v>
      </c>
      <c r="K341" s="29">
        <v>73.0</v>
      </c>
      <c r="L341" s="29">
        <v>260.0</v>
      </c>
      <c r="M341" s="29">
        <v>19.0</v>
      </c>
      <c r="N341" s="23">
        <f t="shared" si="1"/>
        <v>317</v>
      </c>
      <c r="O341" s="23" t="s">
        <v>1992</v>
      </c>
      <c r="P341" s="23" t="s">
        <v>26</v>
      </c>
      <c r="R341" s="36"/>
    </row>
    <row r="342">
      <c r="A342" s="29">
        <v>2007.0</v>
      </c>
      <c r="B342" s="29">
        <v>146.0</v>
      </c>
      <c r="C342" s="29">
        <v>1.0</v>
      </c>
      <c r="D342" s="23" t="s">
        <v>2036</v>
      </c>
      <c r="E342" s="23" t="s">
        <v>1946</v>
      </c>
      <c r="F342" s="29">
        <v>235276.0</v>
      </c>
      <c r="G342" s="29">
        <v>1900.0</v>
      </c>
      <c r="H342" s="29">
        <v>83.0</v>
      </c>
      <c r="I342" s="29">
        <v>1250.0</v>
      </c>
      <c r="J342" s="29">
        <v>1.0</v>
      </c>
      <c r="K342" s="29">
        <v>65.0</v>
      </c>
      <c r="L342" s="29">
        <v>188.0</v>
      </c>
      <c r="M342" s="29">
        <v>15.0</v>
      </c>
      <c r="N342" s="23">
        <f t="shared" si="1"/>
        <v>650</v>
      </c>
      <c r="O342" s="23" t="s">
        <v>1992</v>
      </c>
      <c r="P342" s="23" t="s">
        <v>40</v>
      </c>
      <c r="R342" s="36"/>
    </row>
    <row r="343">
      <c r="A343" s="29">
        <v>2007.0</v>
      </c>
      <c r="B343" s="29">
        <v>155.0</v>
      </c>
      <c r="C343" s="29">
        <v>1.0</v>
      </c>
      <c r="D343" s="23" t="s">
        <v>2038</v>
      </c>
      <c r="E343" s="23" t="s">
        <v>1904</v>
      </c>
      <c r="F343" s="29">
        <v>565589.0</v>
      </c>
      <c r="G343" s="29">
        <v>3000.0</v>
      </c>
      <c r="H343" s="29">
        <v>164.0</v>
      </c>
      <c r="I343" s="29">
        <v>3052.0</v>
      </c>
      <c r="J343" s="29">
        <v>2.0</v>
      </c>
      <c r="K343" s="29">
        <v>101.0</v>
      </c>
      <c r="L343" s="29">
        <v>185.0</v>
      </c>
      <c r="M343" s="29">
        <v>18.0</v>
      </c>
      <c r="N343" s="23">
        <f t="shared" si="1"/>
        <v>-52</v>
      </c>
      <c r="O343" s="23" t="s">
        <v>1992</v>
      </c>
      <c r="P343" s="23" t="s">
        <v>40</v>
      </c>
      <c r="R343" s="36"/>
    </row>
    <row r="344">
      <c r="A344" s="29">
        <v>2007.0</v>
      </c>
      <c r="B344" s="29">
        <v>159.0</v>
      </c>
      <c r="C344" s="29">
        <v>1.0</v>
      </c>
      <c r="D344" s="23" t="s">
        <v>2039</v>
      </c>
      <c r="E344" s="23" t="s">
        <v>1925</v>
      </c>
      <c r="F344" s="29">
        <v>229147.0</v>
      </c>
      <c r="G344" s="29">
        <v>1260.0</v>
      </c>
      <c r="H344" s="29">
        <v>51.0</v>
      </c>
      <c r="I344" s="29">
        <v>1210.0</v>
      </c>
      <c r="J344" s="29">
        <v>1.0</v>
      </c>
      <c r="K344" s="29">
        <v>96.0</v>
      </c>
      <c r="L344" s="29">
        <v>189.0</v>
      </c>
      <c r="M344" s="29">
        <v>23.0</v>
      </c>
      <c r="N344" s="23">
        <f t="shared" si="1"/>
        <v>50</v>
      </c>
      <c r="O344" s="23" t="s">
        <v>1992</v>
      </c>
      <c r="P344" s="23" t="s">
        <v>40</v>
      </c>
      <c r="R344" s="36"/>
    </row>
    <row r="345">
      <c r="A345" s="29">
        <v>2007.0</v>
      </c>
      <c r="B345" s="29">
        <v>164.0</v>
      </c>
      <c r="C345" s="29">
        <v>1.0</v>
      </c>
      <c r="D345" s="23" t="s">
        <v>2042</v>
      </c>
      <c r="E345" s="23" t="s">
        <v>1925</v>
      </c>
      <c r="F345" s="29">
        <v>272800.0</v>
      </c>
      <c r="G345" s="29">
        <v>1475.0</v>
      </c>
      <c r="H345" s="29">
        <v>64.0</v>
      </c>
      <c r="I345" s="29">
        <v>1465.0</v>
      </c>
      <c r="J345" s="29">
        <v>1.0</v>
      </c>
      <c r="K345" s="29">
        <v>99.0</v>
      </c>
      <c r="L345" s="29">
        <v>186.0</v>
      </c>
      <c r="M345" s="29">
        <v>22.0</v>
      </c>
      <c r="N345" s="23">
        <f t="shared" si="1"/>
        <v>10</v>
      </c>
      <c r="O345" s="23" t="s">
        <v>1992</v>
      </c>
      <c r="P345" s="23" t="s">
        <v>40</v>
      </c>
      <c r="R345" s="36"/>
    </row>
    <row r="346">
      <c r="A346" s="29">
        <v>2007.0</v>
      </c>
      <c r="B346" s="29">
        <v>165.0</v>
      </c>
      <c r="C346" s="29">
        <v>1.0</v>
      </c>
      <c r="D346" s="23" t="s">
        <v>2045</v>
      </c>
      <c r="E346" s="23" t="s">
        <v>1973</v>
      </c>
      <c r="F346" s="29">
        <v>210879.0</v>
      </c>
      <c r="G346" s="29">
        <v>1560.0</v>
      </c>
      <c r="H346" s="29">
        <v>50.0</v>
      </c>
      <c r="I346" s="29">
        <v>621.0</v>
      </c>
      <c r="J346" s="29">
        <v>1.0</v>
      </c>
      <c r="K346" s="29">
        <v>39.0</v>
      </c>
      <c r="L346" s="29">
        <v>339.0</v>
      </c>
      <c r="M346" s="29">
        <v>12.0</v>
      </c>
      <c r="N346" s="23">
        <f t="shared" si="1"/>
        <v>939</v>
      </c>
      <c r="O346" s="23" t="s">
        <v>1992</v>
      </c>
      <c r="P346" s="23" t="s">
        <v>40</v>
      </c>
      <c r="R346" s="36"/>
    </row>
    <row r="347">
      <c r="A347" s="29">
        <v>2007.0</v>
      </c>
      <c r="B347" s="29">
        <v>4.0</v>
      </c>
      <c r="C347" s="29">
        <v>2.0</v>
      </c>
      <c r="D347" s="23" t="s">
        <v>1991</v>
      </c>
      <c r="E347" s="23" t="s">
        <v>1904</v>
      </c>
      <c r="F347" s="29">
        <v>109529.0</v>
      </c>
      <c r="G347" s="29">
        <v>620.0</v>
      </c>
      <c r="H347" s="29">
        <v>37.0</v>
      </c>
      <c r="I347" s="29">
        <v>580.0</v>
      </c>
      <c r="J347" s="29">
        <v>1.0</v>
      </c>
      <c r="K347" s="29">
        <v>93.0</v>
      </c>
      <c r="L347" s="29">
        <v>188.0</v>
      </c>
      <c r="M347" s="29">
        <v>15.0</v>
      </c>
      <c r="N347" s="23">
        <f t="shared" si="1"/>
        <v>40</v>
      </c>
      <c r="O347" s="23" t="s">
        <v>544</v>
      </c>
      <c r="P347" s="23" t="s">
        <v>26</v>
      </c>
      <c r="R347" s="36"/>
    </row>
    <row r="348">
      <c r="A348" s="29">
        <v>2007.0</v>
      </c>
      <c r="B348" s="29">
        <v>7.0</v>
      </c>
      <c r="C348" s="29">
        <v>2.0</v>
      </c>
      <c r="D348" s="23" t="s">
        <v>1994</v>
      </c>
      <c r="E348" s="23" t="s">
        <v>1925</v>
      </c>
      <c r="F348" s="29">
        <v>142500.0</v>
      </c>
      <c r="G348" s="29">
        <v>924.0</v>
      </c>
      <c r="H348" s="29">
        <v>41.0</v>
      </c>
      <c r="I348" s="29">
        <v>767.0</v>
      </c>
      <c r="J348" s="29">
        <v>1.0</v>
      </c>
      <c r="K348" s="29">
        <v>83.0</v>
      </c>
      <c r="L348" s="29">
        <v>185.0</v>
      </c>
      <c r="M348" s="29">
        <v>18.0</v>
      </c>
      <c r="N348" s="23">
        <f t="shared" si="1"/>
        <v>157</v>
      </c>
      <c r="O348" s="23" t="s">
        <v>544</v>
      </c>
      <c r="P348" s="23" t="s">
        <v>40</v>
      </c>
      <c r="R348" s="36"/>
    </row>
    <row r="349">
      <c r="A349" s="29">
        <v>2007.0</v>
      </c>
      <c r="B349" s="29">
        <v>11.0</v>
      </c>
      <c r="C349" s="29">
        <v>2.0</v>
      </c>
      <c r="D349" s="23" t="s">
        <v>1998</v>
      </c>
      <c r="E349" s="23" t="s">
        <v>1946</v>
      </c>
      <c r="F349" s="29">
        <v>217764.0</v>
      </c>
      <c r="G349" s="29">
        <v>1225.0</v>
      </c>
      <c r="H349" s="29">
        <v>49.0</v>
      </c>
      <c r="I349" s="29">
        <v>355.0</v>
      </c>
      <c r="J349" s="29">
        <v>1.0</v>
      </c>
      <c r="K349" s="29">
        <v>28.0</v>
      </c>
      <c r="L349" s="29">
        <v>613.0</v>
      </c>
      <c r="M349" s="29">
        <v>7.0</v>
      </c>
      <c r="N349" s="23">
        <f t="shared" si="1"/>
        <v>870</v>
      </c>
      <c r="O349" s="23" t="s">
        <v>544</v>
      </c>
      <c r="P349" s="23" t="s">
        <v>40</v>
      </c>
      <c r="R349" s="36"/>
    </row>
    <row r="350">
      <c r="A350" s="29">
        <v>2007.0</v>
      </c>
      <c r="B350" s="29">
        <v>32.0</v>
      </c>
      <c r="C350" s="29">
        <v>2.0</v>
      </c>
      <c r="D350" s="23" t="s">
        <v>2002</v>
      </c>
      <c r="E350" s="23" t="s">
        <v>1971</v>
      </c>
      <c r="F350" s="29">
        <v>69300.0</v>
      </c>
      <c r="G350" s="29">
        <v>800.0</v>
      </c>
      <c r="H350" s="29">
        <v>32.0</v>
      </c>
      <c r="I350" s="29">
        <v>548.0</v>
      </c>
      <c r="J350" s="29">
        <v>1.0</v>
      </c>
      <c r="K350" s="29">
        <v>68.0</v>
      </c>
      <c r="L350" s="29">
        <v>126.0</v>
      </c>
      <c r="M350" s="29">
        <v>17.0</v>
      </c>
      <c r="N350" s="23">
        <f t="shared" si="1"/>
        <v>252</v>
      </c>
      <c r="O350" s="23" t="s">
        <v>544</v>
      </c>
      <c r="P350" s="23" t="s">
        <v>26</v>
      </c>
      <c r="R350" s="36"/>
    </row>
    <row r="351">
      <c r="A351" s="29">
        <v>2007.0</v>
      </c>
      <c r="B351" s="29">
        <v>40.0</v>
      </c>
      <c r="C351" s="29">
        <v>2.0</v>
      </c>
      <c r="D351" s="23" t="s">
        <v>2003</v>
      </c>
      <c r="E351" s="23" t="s">
        <v>1925</v>
      </c>
      <c r="F351" s="29">
        <v>34000.0</v>
      </c>
      <c r="G351" s="29">
        <v>300.0</v>
      </c>
      <c r="H351" s="29">
        <v>12.0</v>
      </c>
      <c r="I351" s="29">
        <v>235.0</v>
      </c>
      <c r="J351" s="29">
        <v>1.0</v>
      </c>
      <c r="K351" s="29">
        <v>78.0</v>
      </c>
      <c r="L351" s="29">
        <v>144.0</v>
      </c>
      <c r="M351" s="29">
        <v>19.0</v>
      </c>
      <c r="N351" s="23">
        <f t="shared" si="1"/>
        <v>65</v>
      </c>
      <c r="O351" s="23" t="s">
        <v>544</v>
      </c>
      <c r="P351" s="23" t="s">
        <v>26</v>
      </c>
      <c r="R351" s="36"/>
    </row>
    <row r="352">
      <c r="A352" s="29">
        <v>2007.0</v>
      </c>
      <c r="B352" s="29">
        <v>43.0</v>
      </c>
      <c r="C352" s="29">
        <v>2.0</v>
      </c>
      <c r="D352" s="23" t="s">
        <v>2004</v>
      </c>
      <c r="E352" s="23" t="s">
        <v>1972</v>
      </c>
      <c r="F352" s="29">
        <v>255000.0</v>
      </c>
      <c r="G352" s="29">
        <v>1968.0</v>
      </c>
      <c r="H352" s="29">
        <v>66.0</v>
      </c>
      <c r="I352" s="29">
        <v>991.0</v>
      </c>
      <c r="J352" s="29">
        <v>1.0</v>
      </c>
      <c r="K352" s="29">
        <v>50.0</v>
      </c>
      <c r="L352" s="29">
        <v>257.0</v>
      </c>
      <c r="M352" s="29">
        <v>15.0</v>
      </c>
      <c r="N352" s="23">
        <f t="shared" si="1"/>
        <v>977</v>
      </c>
      <c r="O352" s="23" t="s">
        <v>544</v>
      </c>
      <c r="P352" s="23" t="s">
        <v>40</v>
      </c>
      <c r="R352" s="36"/>
    </row>
    <row r="353">
      <c r="A353" s="29">
        <v>2007.0</v>
      </c>
      <c r="B353" s="29">
        <v>47.0</v>
      </c>
      <c r="C353" s="29">
        <v>2.0</v>
      </c>
      <c r="D353" s="23" t="s">
        <v>2005</v>
      </c>
      <c r="E353" s="23" t="s">
        <v>1973</v>
      </c>
      <c r="F353" s="29">
        <v>83035.0</v>
      </c>
      <c r="G353" s="29">
        <v>649.0</v>
      </c>
      <c r="H353" s="29">
        <v>24.0</v>
      </c>
      <c r="I353" s="29">
        <v>416.0</v>
      </c>
      <c r="J353" s="29">
        <v>1.0</v>
      </c>
      <c r="K353" s="29">
        <v>64.0</v>
      </c>
      <c r="L353" s="29">
        <v>199.0</v>
      </c>
      <c r="M353" s="29">
        <v>17.0</v>
      </c>
      <c r="N353" s="23">
        <f t="shared" si="1"/>
        <v>233</v>
      </c>
      <c r="O353" s="23" t="s">
        <v>544</v>
      </c>
      <c r="P353" s="23" t="s">
        <v>26</v>
      </c>
      <c r="R353" s="36"/>
    </row>
    <row r="354">
      <c r="A354" s="29">
        <v>2007.0</v>
      </c>
      <c r="B354" s="29">
        <v>48.0</v>
      </c>
      <c r="C354" s="29">
        <v>2.0</v>
      </c>
      <c r="D354" s="23" t="s">
        <v>2008</v>
      </c>
      <c r="E354" s="23" t="s">
        <v>1880</v>
      </c>
      <c r="F354" s="29">
        <v>83021.0</v>
      </c>
      <c r="G354" s="29">
        <v>500.0</v>
      </c>
      <c r="H354" s="29">
        <v>20.0</v>
      </c>
      <c r="I354" s="29">
        <v>391.0</v>
      </c>
      <c r="J354" s="29">
        <v>1.0</v>
      </c>
      <c r="K354" s="29">
        <v>78.0</v>
      </c>
      <c r="L354" s="29">
        <v>212.0</v>
      </c>
      <c r="M354" s="29">
        <v>19.0</v>
      </c>
      <c r="N354" s="23">
        <f t="shared" si="1"/>
        <v>109</v>
      </c>
      <c r="O354" s="23" t="s">
        <v>544</v>
      </c>
      <c r="P354" s="23" t="s">
        <v>26</v>
      </c>
      <c r="R354" s="36"/>
    </row>
    <row r="355">
      <c r="A355" s="29">
        <v>2007.0</v>
      </c>
      <c r="B355" s="29">
        <v>49.0</v>
      </c>
      <c r="C355" s="29">
        <v>2.0</v>
      </c>
      <c r="D355" s="23" t="s">
        <v>2009</v>
      </c>
      <c r="E355" s="23" t="s">
        <v>1973</v>
      </c>
      <c r="F355" s="29">
        <v>168232.0</v>
      </c>
      <c r="G355" s="29">
        <v>1150.0</v>
      </c>
      <c r="H355" s="29">
        <v>48.0</v>
      </c>
      <c r="I355" s="29">
        <v>1032.0</v>
      </c>
      <c r="J355" s="29">
        <v>1.0</v>
      </c>
      <c r="K355" s="29">
        <v>89.0</v>
      </c>
      <c r="L355" s="29">
        <v>163.0</v>
      </c>
      <c r="M355" s="29">
        <v>21.0</v>
      </c>
      <c r="N355" s="23">
        <f t="shared" si="1"/>
        <v>118</v>
      </c>
      <c r="O355" s="23" t="s">
        <v>544</v>
      </c>
      <c r="P355" s="23" t="s">
        <v>40</v>
      </c>
      <c r="R355" s="36"/>
    </row>
    <row r="356">
      <c r="A356" s="29">
        <v>2007.0</v>
      </c>
      <c r="B356" s="29">
        <v>52.0</v>
      </c>
      <c r="C356" s="29">
        <v>2.0</v>
      </c>
      <c r="D356" s="23" t="s">
        <v>2010</v>
      </c>
      <c r="E356" s="23" t="s">
        <v>1904</v>
      </c>
      <c r="F356" s="29">
        <v>128560.0</v>
      </c>
      <c r="G356" s="29">
        <v>740.0</v>
      </c>
      <c r="H356" s="29">
        <v>37.0</v>
      </c>
      <c r="I356" s="29">
        <v>674.0</v>
      </c>
      <c r="J356" s="29">
        <v>1.0</v>
      </c>
      <c r="K356" s="29">
        <v>91.0</v>
      </c>
      <c r="L356" s="29">
        <v>190.0</v>
      </c>
      <c r="M356" s="29">
        <v>18.0</v>
      </c>
      <c r="N356" s="23">
        <f t="shared" si="1"/>
        <v>66</v>
      </c>
      <c r="O356" s="23" t="s">
        <v>544</v>
      </c>
      <c r="P356" s="23" t="s">
        <v>26</v>
      </c>
      <c r="R356" s="36"/>
    </row>
    <row r="357">
      <c r="A357" s="29">
        <v>2007.0</v>
      </c>
      <c r="B357" s="29">
        <v>54.0</v>
      </c>
      <c r="C357" s="29">
        <v>2.0</v>
      </c>
      <c r="D357" s="23" t="s">
        <v>2011</v>
      </c>
      <c r="E357" s="23" t="s">
        <v>1904</v>
      </c>
      <c r="F357" s="29">
        <v>306200.0</v>
      </c>
      <c r="G357" s="29">
        <v>1850.0</v>
      </c>
      <c r="H357" s="29">
        <v>94.0</v>
      </c>
      <c r="I357" s="29">
        <v>1826.0</v>
      </c>
      <c r="J357" s="29">
        <v>2.0</v>
      </c>
      <c r="K357" s="29">
        <v>98.0</v>
      </c>
      <c r="L357" s="29">
        <v>167.0</v>
      </c>
      <c r="M357" s="29">
        <v>19.0</v>
      </c>
      <c r="N357" s="23">
        <f t="shared" si="1"/>
        <v>24</v>
      </c>
      <c r="O357" s="23" t="s">
        <v>544</v>
      </c>
      <c r="P357" s="23" t="s">
        <v>26</v>
      </c>
      <c r="R357" s="36"/>
    </row>
    <row r="358">
      <c r="A358" s="29">
        <v>2007.0</v>
      </c>
      <c r="B358" s="29">
        <v>56.0</v>
      </c>
      <c r="C358" s="29">
        <v>2.0</v>
      </c>
      <c r="D358" s="23" t="s">
        <v>2014</v>
      </c>
      <c r="E358" s="23" t="s">
        <v>1904</v>
      </c>
      <c r="F358" s="29">
        <v>73406.0</v>
      </c>
      <c r="G358" s="29">
        <v>475.0</v>
      </c>
      <c r="H358" s="29">
        <v>19.0</v>
      </c>
      <c r="I358" s="29">
        <v>370.0</v>
      </c>
      <c r="J358" s="29">
        <v>1.0</v>
      </c>
      <c r="K358" s="29">
        <v>77.0</v>
      </c>
      <c r="L358" s="29">
        <v>198.0</v>
      </c>
      <c r="M358" s="29">
        <v>19.0</v>
      </c>
      <c r="N358" s="23">
        <f t="shared" si="1"/>
        <v>105</v>
      </c>
      <c r="O358" s="23" t="s">
        <v>544</v>
      </c>
      <c r="P358" s="23" t="s">
        <v>26</v>
      </c>
      <c r="R358" s="36"/>
    </row>
    <row r="359">
      <c r="A359" s="29">
        <v>2007.0</v>
      </c>
      <c r="B359" s="29">
        <v>64.0</v>
      </c>
      <c r="C359" s="29">
        <v>2.0</v>
      </c>
      <c r="D359" s="23" t="s">
        <v>2015</v>
      </c>
      <c r="E359" s="23" t="s">
        <v>2006</v>
      </c>
      <c r="F359" s="29">
        <v>780426.0</v>
      </c>
      <c r="G359" s="29">
        <v>4220.0</v>
      </c>
      <c r="H359" s="29">
        <v>221.0</v>
      </c>
      <c r="I359" s="29">
        <v>2489.0</v>
      </c>
      <c r="J359" s="29">
        <v>5.0</v>
      </c>
      <c r="K359" s="29">
        <v>58.0</v>
      </c>
      <c r="L359" s="29">
        <v>313.0</v>
      </c>
      <c r="M359" s="29">
        <v>11.0</v>
      </c>
      <c r="N359" s="23">
        <f t="shared" si="1"/>
        <v>1731</v>
      </c>
      <c r="O359" s="23" t="s">
        <v>544</v>
      </c>
      <c r="P359" s="23" t="s">
        <v>2007</v>
      </c>
      <c r="Q359" s="36"/>
      <c r="R359" s="36"/>
    </row>
    <row r="360">
      <c r="A360" s="29">
        <v>2007.0</v>
      </c>
      <c r="B360" s="29">
        <v>77.0</v>
      </c>
      <c r="C360" s="29">
        <v>2.0</v>
      </c>
      <c r="D360" s="23" t="s">
        <v>2016</v>
      </c>
      <c r="E360" s="23" t="s">
        <v>1946</v>
      </c>
      <c r="F360" s="29">
        <v>137496.0</v>
      </c>
      <c r="G360" s="29">
        <v>1400.0</v>
      </c>
      <c r="H360" s="29">
        <v>50.0</v>
      </c>
      <c r="I360" s="29">
        <v>992.0</v>
      </c>
      <c r="J360" s="29">
        <v>1.0</v>
      </c>
      <c r="K360" s="29">
        <v>70.0</v>
      </c>
      <c r="L360" s="29">
        <v>138.0</v>
      </c>
      <c r="M360" s="29">
        <v>19.0</v>
      </c>
      <c r="N360" s="23">
        <f t="shared" si="1"/>
        <v>408</v>
      </c>
      <c r="O360" s="23" t="s">
        <v>544</v>
      </c>
      <c r="P360" s="23" t="s">
        <v>40</v>
      </c>
      <c r="R360" s="36"/>
    </row>
    <row r="361">
      <c r="A361" s="29">
        <v>2007.0</v>
      </c>
      <c r="B361" s="29">
        <v>78.0</v>
      </c>
      <c r="C361" s="29">
        <v>2.0</v>
      </c>
      <c r="D361" s="23" t="s">
        <v>2054</v>
      </c>
      <c r="E361" s="23" t="s">
        <v>1880</v>
      </c>
      <c r="F361" s="29">
        <v>118338.0</v>
      </c>
      <c r="G361" s="29">
        <v>764.0</v>
      </c>
      <c r="H361" s="29">
        <v>31.0</v>
      </c>
      <c r="I361" s="29">
        <v>606.0</v>
      </c>
      <c r="J361" s="29">
        <v>1.0</v>
      </c>
      <c r="K361" s="29">
        <v>79.0</v>
      </c>
      <c r="L361" s="29">
        <v>195.0</v>
      </c>
      <c r="M361" s="29">
        <v>19.0</v>
      </c>
      <c r="N361" s="23">
        <f t="shared" si="1"/>
        <v>158</v>
      </c>
      <c r="O361" s="23" t="s">
        <v>544</v>
      </c>
      <c r="P361" s="23" t="s">
        <v>26</v>
      </c>
      <c r="R361" s="36"/>
    </row>
    <row r="362">
      <c r="A362" s="29">
        <v>2007.0</v>
      </c>
      <c r="B362" s="29">
        <v>89.0</v>
      </c>
      <c r="C362" s="29">
        <v>2.0</v>
      </c>
      <c r="D362" s="23" t="s">
        <v>2017</v>
      </c>
      <c r="E362" s="23" t="s">
        <v>2006</v>
      </c>
      <c r="F362" s="29">
        <v>411970.0</v>
      </c>
      <c r="G362" s="29">
        <v>3023.0</v>
      </c>
      <c r="H362" s="29">
        <v>120.0</v>
      </c>
      <c r="I362" s="29">
        <v>2207.0</v>
      </c>
      <c r="J362" s="29">
        <v>3.0</v>
      </c>
      <c r="K362" s="29">
        <v>73.0</v>
      </c>
      <c r="L362" s="29">
        <v>186.0</v>
      </c>
      <c r="M362" s="29">
        <v>18.0</v>
      </c>
      <c r="N362" s="23">
        <f t="shared" si="1"/>
        <v>816</v>
      </c>
      <c r="O362" s="23" t="s">
        <v>544</v>
      </c>
      <c r="P362" s="23" t="s">
        <v>2007</v>
      </c>
      <c r="Q362" s="36"/>
      <c r="R362" s="36"/>
    </row>
    <row r="363">
      <c r="A363" s="29">
        <v>2007.0</v>
      </c>
      <c r="B363" s="29">
        <v>94.0</v>
      </c>
      <c r="C363" s="29">
        <v>2.0</v>
      </c>
      <c r="D363" s="23" t="s">
        <v>2018</v>
      </c>
      <c r="E363" s="23" t="s">
        <v>1925</v>
      </c>
      <c r="F363" s="29">
        <v>253756.0</v>
      </c>
      <c r="G363" s="29">
        <v>1650.0</v>
      </c>
      <c r="H363" s="29">
        <v>75.0</v>
      </c>
      <c r="I363" s="29">
        <v>1456.0</v>
      </c>
      <c r="J363" s="29">
        <v>2.0</v>
      </c>
      <c r="K363" s="29">
        <v>88.0</v>
      </c>
      <c r="L363" s="29">
        <v>174.0</v>
      </c>
      <c r="M363" s="29">
        <v>19.0</v>
      </c>
      <c r="N363" s="23">
        <f t="shared" si="1"/>
        <v>194</v>
      </c>
      <c r="O363" s="23" t="s">
        <v>544</v>
      </c>
      <c r="P363" s="23" t="s">
        <v>40</v>
      </c>
      <c r="R363" s="36"/>
    </row>
    <row r="364">
      <c r="A364" s="29">
        <v>2007.0</v>
      </c>
      <c r="B364" s="29">
        <v>110.0</v>
      </c>
      <c r="C364" s="29">
        <v>2.0</v>
      </c>
      <c r="D364" s="23" t="s">
        <v>2019</v>
      </c>
      <c r="E364" s="23" t="s">
        <v>1973</v>
      </c>
      <c r="F364" s="29">
        <v>108250.0</v>
      </c>
      <c r="G364" s="29">
        <v>680.0</v>
      </c>
      <c r="H364" s="29">
        <v>50.0</v>
      </c>
      <c r="I364" s="29">
        <v>672.0</v>
      </c>
      <c r="J364" s="29">
        <v>1.0</v>
      </c>
      <c r="K364" s="29">
        <v>98.0</v>
      </c>
      <c r="L364" s="29">
        <v>161.0</v>
      </c>
      <c r="M364" s="29">
        <v>13.0</v>
      </c>
      <c r="N364" s="23">
        <f t="shared" si="1"/>
        <v>8</v>
      </c>
      <c r="O364" s="23" t="s">
        <v>544</v>
      </c>
      <c r="P364" s="23" t="s">
        <v>40</v>
      </c>
      <c r="R364" s="36"/>
    </row>
    <row r="365">
      <c r="A365" s="29">
        <v>2007.0</v>
      </c>
      <c r="B365" s="29">
        <v>119.0</v>
      </c>
      <c r="C365" s="29">
        <v>2.0</v>
      </c>
      <c r="D365" s="23" t="s">
        <v>2020</v>
      </c>
      <c r="E365" s="23" t="s">
        <v>1925</v>
      </c>
      <c r="F365" s="29">
        <v>88874.0</v>
      </c>
      <c r="G365" s="29">
        <v>750.0</v>
      </c>
      <c r="H365" s="29">
        <v>43.0</v>
      </c>
      <c r="I365" s="29">
        <v>585.0</v>
      </c>
      <c r="J365" s="29">
        <v>1.0</v>
      </c>
      <c r="K365" s="29">
        <v>78.0</v>
      </c>
      <c r="L365" s="29">
        <v>151.0</v>
      </c>
      <c r="M365" s="29">
        <v>13.0</v>
      </c>
      <c r="N365" s="23">
        <f t="shared" si="1"/>
        <v>165</v>
      </c>
      <c r="O365" s="23" t="s">
        <v>544</v>
      </c>
      <c r="P365" s="23" t="s">
        <v>40</v>
      </c>
      <c r="R365" s="36"/>
    </row>
    <row r="366">
      <c r="A366" s="29">
        <v>2007.0</v>
      </c>
      <c r="B366" s="29">
        <v>128.0</v>
      </c>
      <c r="C366" s="29">
        <v>2.0</v>
      </c>
      <c r="D366" s="23" t="s">
        <v>2023</v>
      </c>
      <c r="E366" s="23" t="s">
        <v>1904</v>
      </c>
      <c r="F366" s="29">
        <v>132720.0</v>
      </c>
      <c r="G366" s="29">
        <v>920.0</v>
      </c>
      <c r="H366" s="29">
        <v>38.0</v>
      </c>
      <c r="I366" s="29">
        <v>790.0</v>
      </c>
      <c r="J366" s="29">
        <v>1.0</v>
      </c>
      <c r="K366" s="29">
        <v>85.0</v>
      </c>
      <c r="L366" s="29">
        <v>168.0</v>
      </c>
      <c r="M366" s="29">
        <v>20.0</v>
      </c>
      <c r="N366" s="23">
        <f t="shared" si="1"/>
        <v>130</v>
      </c>
      <c r="O366" s="23" t="s">
        <v>544</v>
      </c>
      <c r="P366" s="23" t="s">
        <v>26</v>
      </c>
      <c r="R366" s="36"/>
    </row>
    <row r="367">
      <c r="A367" s="29">
        <v>2007.0</v>
      </c>
      <c r="B367" s="29">
        <v>129.0</v>
      </c>
      <c r="C367" s="29">
        <v>2.0</v>
      </c>
      <c r="D367" s="23" t="s">
        <v>2025</v>
      </c>
      <c r="E367" s="23" t="s">
        <v>1880</v>
      </c>
      <c r="F367" s="29">
        <v>86954.0</v>
      </c>
      <c r="G367" s="29">
        <v>494.0</v>
      </c>
      <c r="H367" s="29">
        <v>29.0</v>
      </c>
      <c r="I367" s="29">
        <v>416.0</v>
      </c>
      <c r="J367" s="29">
        <v>1.0</v>
      </c>
      <c r="K367" s="29">
        <v>84.0</v>
      </c>
      <c r="L367" s="29">
        <v>209.0</v>
      </c>
      <c r="M367" s="29">
        <v>14.0</v>
      </c>
      <c r="N367" s="23">
        <f t="shared" si="1"/>
        <v>78</v>
      </c>
      <c r="O367" s="23" t="s">
        <v>544</v>
      </c>
      <c r="P367" s="23" t="s">
        <v>26</v>
      </c>
      <c r="R367" s="36"/>
    </row>
    <row r="368">
      <c r="A368" s="29">
        <v>2007.0</v>
      </c>
      <c r="B368" s="29">
        <v>131.0</v>
      </c>
      <c r="C368" s="29">
        <v>2.0</v>
      </c>
      <c r="D368" s="23" t="s">
        <v>2027</v>
      </c>
      <c r="E368" s="23" t="s">
        <v>1925</v>
      </c>
      <c r="F368" s="29">
        <v>204382.0</v>
      </c>
      <c r="G368" s="29">
        <v>1500.0</v>
      </c>
      <c r="H368" s="29">
        <v>72.0</v>
      </c>
      <c r="I368" s="29">
        <v>1567.0</v>
      </c>
      <c r="J368" s="29">
        <v>2.0</v>
      </c>
      <c r="K368" s="29">
        <v>104.0</v>
      </c>
      <c r="L368" s="29">
        <v>130.0</v>
      </c>
      <c r="M368" s="29">
        <v>21.0</v>
      </c>
      <c r="N368" s="23">
        <f t="shared" si="1"/>
        <v>-67</v>
      </c>
      <c r="O368" s="23" t="s">
        <v>544</v>
      </c>
      <c r="P368" s="23" t="s">
        <v>26</v>
      </c>
      <c r="R368" s="36"/>
    </row>
    <row r="369">
      <c r="A369" s="29">
        <v>2007.0</v>
      </c>
      <c r="B369" s="29">
        <v>132.0</v>
      </c>
      <c r="C369" s="29">
        <v>2.0</v>
      </c>
      <c r="D369" s="23" t="s">
        <v>2029</v>
      </c>
      <c r="E369" s="23" t="s">
        <v>1904</v>
      </c>
      <c r="F369" s="29">
        <v>215119.0</v>
      </c>
      <c r="G369" s="29">
        <v>1200.0</v>
      </c>
      <c r="H369" s="29">
        <v>60.0</v>
      </c>
      <c r="I369" s="29">
        <v>1203.0</v>
      </c>
      <c r="J369" s="29">
        <v>1.0</v>
      </c>
      <c r="K369" s="29">
        <v>100.0</v>
      </c>
      <c r="L369" s="29">
        <v>178.0</v>
      </c>
      <c r="M369" s="29">
        <v>20.0</v>
      </c>
      <c r="N369" s="23">
        <f t="shared" si="1"/>
        <v>-3</v>
      </c>
      <c r="O369" s="23" t="s">
        <v>544</v>
      </c>
      <c r="P369" s="23" t="s">
        <v>26</v>
      </c>
      <c r="R369" s="36"/>
    </row>
    <row r="370">
      <c r="A370" s="29">
        <v>2007.0</v>
      </c>
      <c r="B370" s="29">
        <v>134.0</v>
      </c>
      <c r="C370" s="29">
        <v>2.0</v>
      </c>
      <c r="D370" s="23" t="s">
        <v>2031</v>
      </c>
      <c r="E370" s="23" t="s">
        <v>1973</v>
      </c>
      <c r="F370" s="29">
        <v>84195.0</v>
      </c>
      <c r="G370" s="29">
        <v>500.0</v>
      </c>
      <c r="H370" s="29">
        <v>29.0</v>
      </c>
      <c r="I370" s="29">
        <v>462.0</v>
      </c>
      <c r="J370" s="29">
        <v>1.0</v>
      </c>
      <c r="K370" s="29">
        <v>92.0</v>
      </c>
      <c r="L370" s="29">
        <v>182.0</v>
      </c>
      <c r="M370" s="29">
        <v>15.0</v>
      </c>
      <c r="N370" s="23">
        <f t="shared" si="1"/>
        <v>38</v>
      </c>
      <c r="O370" s="23" t="s">
        <v>544</v>
      </c>
      <c r="P370" s="23" t="s">
        <v>26</v>
      </c>
      <c r="R370" s="36"/>
    </row>
    <row r="371">
      <c r="A371" s="29">
        <v>2007.0</v>
      </c>
      <c r="B371" s="29">
        <v>139.0</v>
      </c>
      <c r="C371" s="29">
        <v>2.0</v>
      </c>
      <c r="D371" s="23" t="s">
        <v>2033</v>
      </c>
      <c r="E371" s="23" t="s">
        <v>1880</v>
      </c>
      <c r="F371" s="29">
        <v>133220.0</v>
      </c>
      <c r="G371" s="29">
        <v>732.0</v>
      </c>
      <c r="H371" s="29">
        <v>26.0</v>
      </c>
      <c r="I371" s="29">
        <v>582.0</v>
      </c>
      <c r="J371" s="29">
        <v>1.0</v>
      </c>
      <c r="K371" s="29">
        <v>79.0</v>
      </c>
      <c r="L371" s="29">
        <v>228.0</v>
      </c>
      <c r="M371" s="29">
        <v>22.0</v>
      </c>
      <c r="N371" s="23">
        <f t="shared" si="1"/>
        <v>150</v>
      </c>
      <c r="O371" s="23" t="s">
        <v>544</v>
      </c>
      <c r="P371" s="23" t="s">
        <v>26</v>
      </c>
      <c r="R371" s="36"/>
    </row>
    <row r="372">
      <c r="A372" s="29">
        <v>2007.0</v>
      </c>
      <c r="B372" s="29">
        <v>142.0</v>
      </c>
      <c r="C372" s="29">
        <v>2.0</v>
      </c>
      <c r="D372" s="23" t="s">
        <v>2035</v>
      </c>
      <c r="E372" s="23" t="s">
        <v>1880</v>
      </c>
      <c r="F372" s="29">
        <v>109126.0</v>
      </c>
      <c r="G372" s="29">
        <v>951.0</v>
      </c>
      <c r="H372" s="29">
        <v>37.0</v>
      </c>
      <c r="I372" s="29">
        <v>992.0</v>
      </c>
      <c r="J372" s="29">
        <v>1.0</v>
      </c>
      <c r="K372" s="29">
        <v>104.0</v>
      </c>
      <c r="L372" s="29">
        <v>110.0</v>
      </c>
      <c r="M372" s="29">
        <v>26.0</v>
      </c>
      <c r="N372" s="23">
        <f t="shared" si="1"/>
        <v>-41</v>
      </c>
      <c r="O372" s="23" t="s">
        <v>544</v>
      </c>
      <c r="P372" s="23" t="s">
        <v>26</v>
      </c>
      <c r="R372" s="36"/>
    </row>
    <row r="373">
      <c r="A373" s="29">
        <v>2007.0</v>
      </c>
      <c r="B373" s="29">
        <v>146.0</v>
      </c>
      <c r="C373" s="29">
        <v>2.0</v>
      </c>
      <c r="D373" s="23" t="s">
        <v>2036</v>
      </c>
      <c r="E373" s="23" t="s">
        <v>1946</v>
      </c>
      <c r="F373" s="29">
        <v>140000.0</v>
      </c>
      <c r="G373" s="29">
        <v>988.0</v>
      </c>
      <c r="H373" s="29">
        <v>38.0</v>
      </c>
      <c r="I373" s="29">
        <v>853.0</v>
      </c>
      <c r="J373" s="29">
        <v>1.0</v>
      </c>
      <c r="K373" s="29">
        <v>86.0</v>
      </c>
      <c r="L373" s="29">
        <v>164.0</v>
      </c>
      <c r="M373" s="29">
        <v>22.0</v>
      </c>
      <c r="N373" s="23">
        <f t="shared" si="1"/>
        <v>135</v>
      </c>
      <c r="O373" s="23" t="s">
        <v>544</v>
      </c>
      <c r="P373" s="23" t="s">
        <v>40</v>
      </c>
      <c r="R373" s="36"/>
    </row>
    <row r="374">
      <c r="A374" s="29">
        <v>2007.0</v>
      </c>
      <c r="B374" s="29">
        <v>155.0</v>
      </c>
      <c r="C374" s="29">
        <v>2.0</v>
      </c>
      <c r="D374" s="23" t="s">
        <v>2038</v>
      </c>
      <c r="E374" s="23" t="s">
        <v>1904</v>
      </c>
      <c r="F374" s="29">
        <v>376107.0</v>
      </c>
      <c r="G374" s="29">
        <v>2280.0</v>
      </c>
      <c r="H374" s="29">
        <v>136.0</v>
      </c>
      <c r="I374" s="29">
        <v>1856.0</v>
      </c>
      <c r="J374" s="29">
        <v>2.0</v>
      </c>
      <c r="K374" s="29">
        <v>81.0</v>
      </c>
      <c r="L374" s="29">
        <v>202.0</v>
      </c>
      <c r="M374" s="29">
        <v>13.0</v>
      </c>
      <c r="N374" s="23">
        <f t="shared" si="1"/>
        <v>424</v>
      </c>
      <c r="O374" s="23" t="s">
        <v>544</v>
      </c>
      <c r="P374" s="23" t="s">
        <v>40</v>
      </c>
      <c r="R374" s="36"/>
    </row>
    <row r="375">
      <c r="A375" s="29">
        <v>2007.0</v>
      </c>
      <c r="B375" s="29">
        <v>159.0</v>
      </c>
      <c r="C375" s="29">
        <v>2.0</v>
      </c>
      <c r="D375" s="23" t="s">
        <v>2039</v>
      </c>
      <c r="E375" s="23" t="s">
        <v>1925</v>
      </c>
      <c r="F375" s="29">
        <v>122300.0</v>
      </c>
      <c r="G375" s="29">
        <v>750.0</v>
      </c>
      <c r="H375" s="29">
        <v>39.0</v>
      </c>
      <c r="I375" s="29">
        <v>575.0</v>
      </c>
      <c r="J375" s="29">
        <v>1.0</v>
      </c>
      <c r="K375" s="29">
        <v>76.0</v>
      </c>
      <c r="L375" s="29">
        <v>212.0</v>
      </c>
      <c r="M375" s="29">
        <v>14.0</v>
      </c>
      <c r="N375" s="23">
        <f t="shared" si="1"/>
        <v>175</v>
      </c>
      <c r="O375" s="23" t="s">
        <v>544</v>
      </c>
      <c r="P375" s="23" t="s">
        <v>40</v>
      </c>
      <c r="R375" s="36"/>
    </row>
    <row r="376">
      <c r="A376" s="29">
        <v>2007.0</v>
      </c>
      <c r="B376" s="29">
        <v>160.0</v>
      </c>
      <c r="C376" s="29">
        <v>2.0</v>
      </c>
      <c r="D376" s="23" t="s">
        <v>2055</v>
      </c>
      <c r="E376" s="23" t="s">
        <v>1971</v>
      </c>
      <c r="F376" s="29">
        <v>64150.0</v>
      </c>
      <c r="G376" s="29">
        <v>478.0</v>
      </c>
      <c r="H376" s="29">
        <v>20.0</v>
      </c>
      <c r="I376" s="29">
        <v>354.0</v>
      </c>
      <c r="J376" s="29">
        <v>1.0</v>
      </c>
      <c r="K376" s="29">
        <v>74.0</v>
      </c>
      <c r="L376" s="29">
        <v>181.0</v>
      </c>
      <c r="M376" s="29">
        <v>17.0</v>
      </c>
      <c r="N376" s="23">
        <f t="shared" si="1"/>
        <v>124</v>
      </c>
      <c r="O376" s="23" t="s">
        <v>544</v>
      </c>
      <c r="P376" s="23" t="s">
        <v>26</v>
      </c>
      <c r="R376" s="36"/>
    </row>
    <row r="377">
      <c r="A377" s="29">
        <v>2007.0</v>
      </c>
      <c r="B377" s="29">
        <v>164.0</v>
      </c>
      <c r="C377" s="29">
        <v>2.0</v>
      </c>
      <c r="D377" s="23" t="s">
        <v>2042</v>
      </c>
      <c r="E377" s="23" t="s">
        <v>1925</v>
      </c>
      <c r="F377" s="29">
        <v>184337.0</v>
      </c>
      <c r="G377" s="29">
        <v>1200.0</v>
      </c>
      <c r="H377" s="29">
        <v>48.0</v>
      </c>
      <c r="I377" s="29">
        <v>967.0</v>
      </c>
      <c r="J377" s="29">
        <v>1.0</v>
      </c>
      <c r="K377" s="29">
        <v>80.0</v>
      </c>
      <c r="L377" s="29">
        <v>190.0</v>
      </c>
      <c r="M377" s="29">
        <v>20.0</v>
      </c>
      <c r="N377" s="23">
        <f t="shared" si="1"/>
        <v>233</v>
      </c>
      <c r="O377" s="23" t="s">
        <v>544</v>
      </c>
      <c r="P377" s="23" t="s">
        <v>40</v>
      </c>
      <c r="R377" s="36"/>
    </row>
    <row r="378">
      <c r="A378" s="29">
        <v>2007.0</v>
      </c>
      <c r="B378" s="29">
        <v>165.0</v>
      </c>
      <c r="C378" s="29">
        <v>2.0</v>
      </c>
      <c r="D378" s="23" t="s">
        <v>2045</v>
      </c>
      <c r="E378" s="23" t="s">
        <v>1973</v>
      </c>
      <c r="F378" s="29">
        <v>111889.0</v>
      </c>
      <c r="G378" s="29">
        <v>1140.0</v>
      </c>
      <c r="H378" s="29">
        <v>38.0</v>
      </c>
      <c r="I378" s="29">
        <v>403.0</v>
      </c>
      <c r="J378" s="29">
        <v>1.0</v>
      </c>
      <c r="K378" s="29">
        <v>35.0</v>
      </c>
      <c r="L378" s="29">
        <v>277.0</v>
      </c>
      <c r="M378" s="29">
        <v>10.0</v>
      </c>
      <c r="N378" s="23">
        <f t="shared" si="1"/>
        <v>737</v>
      </c>
      <c r="O378" s="23" t="s">
        <v>544</v>
      </c>
      <c r="P378" s="23" t="s">
        <v>40</v>
      </c>
      <c r="R378" s="36"/>
    </row>
    <row r="379">
      <c r="A379" s="29">
        <v>2007.0</v>
      </c>
      <c r="B379" s="29">
        <v>1.0</v>
      </c>
      <c r="C379" s="29">
        <v>3.0</v>
      </c>
      <c r="D379" s="23" t="s">
        <v>2056</v>
      </c>
      <c r="E379" s="23" t="s">
        <v>1880</v>
      </c>
      <c r="F379" s="29">
        <v>53267.0</v>
      </c>
      <c r="G379" s="29">
        <v>429.0</v>
      </c>
      <c r="H379" s="29">
        <v>26.0</v>
      </c>
      <c r="I379" s="29">
        <v>341.0</v>
      </c>
      <c r="J379" s="29">
        <v>1.0</v>
      </c>
      <c r="K379" s="29">
        <v>79.0</v>
      </c>
      <c r="L379" s="29">
        <v>156.0</v>
      </c>
      <c r="M379" s="29">
        <v>13.0</v>
      </c>
      <c r="N379" s="23">
        <f t="shared" si="1"/>
        <v>88</v>
      </c>
      <c r="O379" s="23" t="s">
        <v>138</v>
      </c>
      <c r="P379" s="23" t="s">
        <v>26</v>
      </c>
      <c r="R379" s="36"/>
    </row>
    <row r="380">
      <c r="A380" s="29">
        <v>2007.0</v>
      </c>
      <c r="B380" s="29">
        <v>4.0</v>
      </c>
      <c r="C380" s="29">
        <v>3.0</v>
      </c>
      <c r="D380" s="23" t="s">
        <v>1991</v>
      </c>
      <c r="E380" s="23" t="s">
        <v>1904</v>
      </c>
      <c r="F380" s="29">
        <v>255107.0</v>
      </c>
      <c r="G380" s="29">
        <v>2009.0</v>
      </c>
      <c r="H380" s="29">
        <v>98.0</v>
      </c>
      <c r="I380" s="29">
        <v>1937.0</v>
      </c>
      <c r="J380" s="29">
        <v>3.0</v>
      </c>
      <c r="K380" s="29">
        <v>96.0</v>
      </c>
      <c r="L380" s="29">
        <v>131.0</v>
      </c>
      <c r="M380" s="29">
        <v>19.0</v>
      </c>
      <c r="N380" s="23">
        <f t="shared" si="1"/>
        <v>72</v>
      </c>
      <c r="O380" s="23" t="s">
        <v>138</v>
      </c>
      <c r="P380" s="23" t="s">
        <v>26</v>
      </c>
      <c r="R380" s="36"/>
    </row>
    <row r="381">
      <c r="A381" s="29">
        <v>2007.0</v>
      </c>
      <c r="B381" s="29">
        <v>7.0</v>
      </c>
      <c r="C381" s="29">
        <v>3.0</v>
      </c>
      <c r="D381" s="23" t="s">
        <v>1994</v>
      </c>
      <c r="E381" s="23" t="s">
        <v>1925</v>
      </c>
      <c r="F381" s="29">
        <v>199100.0</v>
      </c>
      <c r="G381" s="29">
        <v>1645.0</v>
      </c>
      <c r="H381" s="29">
        <v>70.0</v>
      </c>
      <c r="I381" s="29">
        <v>1462.0</v>
      </c>
      <c r="J381" s="29">
        <v>3.0</v>
      </c>
      <c r="K381" s="29">
        <v>88.0</v>
      </c>
      <c r="L381" s="29">
        <v>136.0</v>
      </c>
      <c r="M381" s="29">
        <v>20.0</v>
      </c>
      <c r="N381" s="23">
        <f t="shared" si="1"/>
        <v>183</v>
      </c>
      <c r="O381" s="23" t="s">
        <v>138</v>
      </c>
      <c r="P381" s="23" t="s">
        <v>40</v>
      </c>
      <c r="R381" s="36"/>
    </row>
    <row r="382">
      <c r="A382" s="29">
        <v>2007.0</v>
      </c>
      <c r="B382" s="29">
        <v>11.0</v>
      </c>
      <c r="C382" s="29">
        <v>3.0</v>
      </c>
      <c r="D382" s="23" t="s">
        <v>1998</v>
      </c>
      <c r="E382" s="23" t="s">
        <v>1946</v>
      </c>
      <c r="F382" s="29">
        <v>114040.0</v>
      </c>
      <c r="G382" s="29">
        <v>1081.0</v>
      </c>
      <c r="H382" s="29">
        <v>50.0</v>
      </c>
      <c r="I382" s="29">
        <v>876.0</v>
      </c>
      <c r="J382" s="29">
        <v>3.0</v>
      </c>
      <c r="K382" s="29">
        <v>81.0</v>
      </c>
      <c r="L382" s="29">
        <v>130.0</v>
      </c>
      <c r="M382" s="29">
        <v>17.0</v>
      </c>
      <c r="N382" s="23">
        <f t="shared" si="1"/>
        <v>205</v>
      </c>
      <c r="O382" s="23" t="s">
        <v>138</v>
      </c>
      <c r="P382" s="23" t="s">
        <v>40</v>
      </c>
      <c r="R382" s="36"/>
    </row>
    <row r="383">
      <c r="A383" s="29">
        <v>2007.0</v>
      </c>
      <c r="B383" s="29">
        <v>12.0</v>
      </c>
      <c r="C383" s="29">
        <v>3.0</v>
      </c>
      <c r="D383" s="23" t="s">
        <v>1999</v>
      </c>
      <c r="E383" s="23" t="s">
        <v>1880</v>
      </c>
      <c r="F383" s="29">
        <v>96542.0</v>
      </c>
      <c r="G383" s="29">
        <v>830.0</v>
      </c>
      <c r="H383" s="29">
        <v>40.0</v>
      </c>
      <c r="I383" s="29">
        <v>629.0</v>
      </c>
      <c r="J383" s="29">
        <v>1.0</v>
      </c>
      <c r="K383" s="29">
        <v>75.0</v>
      </c>
      <c r="L383" s="29">
        <v>153.0</v>
      </c>
      <c r="M383" s="29">
        <v>15.0</v>
      </c>
      <c r="N383" s="23">
        <f t="shared" si="1"/>
        <v>201</v>
      </c>
      <c r="O383" s="23" t="s">
        <v>138</v>
      </c>
      <c r="P383" s="23" t="s">
        <v>26</v>
      </c>
      <c r="R383" s="36"/>
    </row>
    <row r="384">
      <c r="A384" s="29">
        <v>2007.0</v>
      </c>
      <c r="B384" s="29">
        <v>23.0</v>
      </c>
      <c r="C384" s="29">
        <v>3.0</v>
      </c>
      <c r="D384" s="23" t="s">
        <v>2001</v>
      </c>
      <c r="E384" s="23" t="s">
        <v>1880</v>
      </c>
      <c r="F384" s="29">
        <v>125362.0</v>
      </c>
      <c r="G384" s="29">
        <v>4770.0</v>
      </c>
      <c r="H384" s="29">
        <v>41.0</v>
      </c>
      <c r="I384" s="29">
        <v>941.0</v>
      </c>
      <c r="J384" s="29">
        <v>2.0</v>
      </c>
      <c r="K384" s="29">
        <v>19.0</v>
      </c>
      <c r="L384" s="29">
        <v>133.0</v>
      </c>
      <c r="M384" s="29">
        <v>22.0</v>
      </c>
      <c r="N384" s="23">
        <f t="shared" si="1"/>
        <v>3829</v>
      </c>
      <c r="O384" s="23" t="s">
        <v>138</v>
      </c>
      <c r="P384" s="23" t="s">
        <v>26</v>
      </c>
      <c r="R384" s="36"/>
    </row>
    <row r="385">
      <c r="A385" s="29">
        <v>2007.0</v>
      </c>
      <c r="B385" s="29">
        <v>30.0</v>
      </c>
      <c r="C385" s="29">
        <v>3.0</v>
      </c>
      <c r="D385" s="23" t="s">
        <v>2057</v>
      </c>
      <c r="E385" s="23" t="s">
        <v>1880</v>
      </c>
      <c r="F385" s="29">
        <v>100000.0</v>
      </c>
      <c r="G385" s="29">
        <v>750.0</v>
      </c>
      <c r="H385" s="29">
        <v>39.0</v>
      </c>
      <c r="I385" s="29">
        <v>636.0</v>
      </c>
      <c r="J385" s="29">
        <v>1.0</v>
      </c>
      <c r="K385" s="29">
        <v>84.0</v>
      </c>
      <c r="L385" s="29">
        <v>157.0</v>
      </c>
      <c r="M385" s="29">
        <v>16.0</v>
      </c>
      <c r="N385" s="23">
        <f t="shared" si="1"/>
        <v>114</v>
      </c>
      <c r="O385" s="23" t="s">
        <v>138</v>
      </c>
      <c r="P385" s="23" t="s">
        <v>26</v>
      </c>
      <c r="R385" s="36"/>
    </row>
    <row r="386">
      <c r="A386" s="29">
        <v>2007.0</v>
      </c>
      <c r="B386" s="29">
        <v>32.0</v>
      </c>
      <c r="C386" s="29">
        <v>3.0</v>
      </c>
      <c r="D386" s="23" t="s">
        <v>2002</v>
      </c>
      <c r="E386" s="23" t="s">
        <v>1971</v>
      </c>
      <c r="F386" s="29">
        <v>110359.0</v>
      </c>
      <c r="G386" s="29">
        <v>1226.0</v>
      </c>
      <c r="H386" s="29">
        <v>50.0</v>
      </c>
      <c r="I386" s="29">
        <v>913.0</v>
      </c>
      <c r="J386" s="29">
        <v>2.0</v>
      </c>
      <c r="K386" s="29">
        <v>74.0</v>
      </c>
      <c r="L386" s="29">
        <v>120.0</v>
      </c>
      <c r="M386" s="29">
        <v>18.0</v>
      </c>
      <c r="N386" s="23">
        <f t="shared" si="1"/>
        <v>313</v>
      </c>
      <c r="O386" s="23" t="s">
        <v>138</v>
      </c>
      <c r="P386" s="23" t="s">
        <v>26</v>
      </c>
      <c r="R386" s="36"/>
    </row>
    <row r="387">
      <c r="A387" s="29">
        <v>2007.0</v>
      </c>
      <c r="B387" s="29">
        <v>40.0</v>
      </c>
      <c r="C387" s="29">
        <v>3.0</v>
      </c>
      <c r="D387" s="23" t="s">
        <v>2003</v>
      </c>
      <c r="E387" s="23" t="s">
        <v>1925</v>
      </c>
      <c r="F387" s="29">
        <v>57000.0</v>
      </c>
      <c r="G387" s="29">
        <v>540.0</v>
      </c>
      <c r="H387" s="29">
        <v>25.0</v>
      </c>
      <c r="I387" s="29">
        <v>457.0</v>
      </c>
      <c r="J387" s="29">
        <v>2.0</v>
      </c>
      <c r="K387" s="29">
        <v>84.0</v>
      </c>
      <c r="L387" s="29">
        <v>124.0</v>
      </c>
      <c r="M387" s="29">
        <v>18.0</v>
      </c>
      <c r="N387" s="23">
        <f t="shared" si="1"/>
        <v>83</v>
      </c>
      <c r="O387" s="23" t="s">
        <v>138</v>
      </c>
      <c r="P387" s="23" t="s">
        <v>26</v>
      </c>
      <c r="R387" s="36"/>
    </row>
    <row r="388">
      <c r="A388" s="29">
        <v>2007.0</v>
      </c>
      <c r="B388" s="29">
        <v>43.0</v>
      </c>
      <c r="C388" s="29">
        <v>3.0</v>
      </c>
      <c r="D388" s="23" t="s">
        <v>2004</v>
      </c>
      <c r="E388" s="23" t="s">
        <v>1972</v>
      </c>
      <c r="F388" s="29">
        <v>517092.0</v>
      </c>
      <c r="G388" s="29">
        <v>6667.0</v>
      </c>
      <c r="H388" s="29">
        <v>209.0</v>
      </c>
      <c r="I388" s="29">
        <v>3955.0</v>
      </c>
      <c r="J388" s="29">
        <v>11.0</v>
      </c>
      <c r="K388" s="29">
        <v>59.0</v>
      </c>
      <c r="L388" s="29">
        <v>130.0</v>
      </c>
      <c r="M388" s="29">
        <v>18.0</v>
      </c>
      <c r="N388" s="23">
        <f t="shared" si="1"/>
        <v>2712</v>
      </c>
      <c r="O388" s="23" t="s">
        <v>138</v>
      </c>
      <c r="P388" s="23" t="s">
        <v>40</v>
      </c>
      <c r="R388" s="36"/>
    </row>
    <row r="389">
      <c r="A389" s="29">
        <v>2007.0</v>
      </c>
      <c r="B389" s="29">
        <v>47.0</v>
      </c>
      <c r="C389" s="29">
        <v>3.0</v>
      </c>
      <c r="D389" s="23" t="s">
        <v>2005</v>
      </c>
      <c r="E389" s="23" t="s">
        <v>1973</v>
      </c>
      <c r="F389" s="29">
        <v>52903.0</v>
      </c>
      <c r="G389" s="29">
        <v>525.0</v>
      </c>
      <c r="H389" s="29">
        <v>24.0</v>
      </c>
      <c r="I389" s="29">
        <v>624.0</v>
      </c>
      <c r="J389" s="29">
        <v>1.0</v>
      </c>
      <c r="K389" s="29">
        <v>118.0</v>
      </c>
      <c r="L389" s="29">
        <v>84.0</v>
      </c>
      <c r="M389" s="29">
        <v>26.0</v>
      </c>
      <c r="N389" s="23">
        <f t="shared" si="1"/>
        <v>-99</v>
      </c>
      <c r="O389" s="23" t="s">
        <v>138</v>
      </c>
      <c r="P389" s="23" t="s">
        <v>26</v>
      </c>
      <c r="R389" s="36"/>
    </row>
    <row r="390">
      <c r="A390" s="29">
        <v>2007.0</v>
      </c>
      <c r="B390" s="29">
        <v>48.0</v>
      </c>
      <c r="C390" s="29">
        <v>3.0</v>
      </c>
      <c r="D390" s="23" t="s">
        <v>2008</v>
      </c>
      <c r="E390" s="23" t="s">
        <v>1880</v>
      </c>
      <c r="F390" s="29">
        <v>168587.0</v>
      </c>
      <c r="G390" s="29">
        <v>1463.0</v>
      </c>
      <c r="H390" s="29">
        <v>77.0</v>
      </c>
      <c r="I390" s="29">
        <v>1406.0</v>
      </c>
      <c r="J390" s="29">
        <v>3.0</v>
      </c>
      <c r="K390" s="29">
        <v>96.0</v>
      </c>
      <c r="L390" s="29">
        <v>119.0</v>
      </c>
      <c r="M390" s="29">
        <v>18.0</v>
      </c>
      <c r="N390" s="23">
        <f t="shared" si="1"/>
        <v>57</v>
      </c>
      <c r="O390" s="23" t="s">
        <v>138</v>
      </c>
      <c r="P390" s="23" t="s">
        <v>26</v>
      </c>
      <c r="R390" s="36"/>
    </row>
    <row r="391">
      <c r="A391" s="29">
        <v>2007.0</v>
      </c>
      <c r="B391" s="29">
        <v>49.0</v>
      </c>
      <c r="C391" s="29">
        <v>3.0</v>
      </c>
      <c r="D391" s="23" t="s">
        <v>2009</v>
      </c>
      <c r="E391" s="23" t="s">
        <v>1973</v>
      </c>
      <c r="F391" s="29">
        <v>514662.0</v>
      </c>
      <c r="G391" s="29">
        <v>3968.0</v>
      </c>
      <c r="H391" s="29">
        <v>193.0</v>
      </c>
      <c r="I391" s="29">
        <v>3345.0</v>
      </c>
      <c r="J391" s="29">
        <v>10.0</v>
      </c>
      <c r="K391" s="29">
        <v>84.0</v>
      </c>
      <c r="L391" s="29">
        <v>153.0</v>
      </c>
      <c r="M391" s="29">
        <v>17.0</v>
      </c>
      <c r="N391" s="23">
        <f t="shared" si="1"/>
        <v>623</v>
      </c>
      <c r="O391" s="23" t="s">
        <v>138</v>
      </c>
      <c r="P391" s="23" t="s">
        <v>40</v>
      </c>
      <c r="R391" s="36"/>
    </row>
    <row r="392">
      <c r="A392" s="29">
        <v>2007.0</v>
      </c>
      <c r="B392" s="29">
        <v>52.0</v>
      </c>
      <c r="C392" s="29">
        <v>3.0</v>
      </c>
      <c r="D392" s="23" t="s">
        <v>2010</v>
      </c>
      <c r="E392" s="23" t="s">
        <v>1904</v>
      </c>
      <c r="F392" s="29">
        <v>321620.0</v>
      </c>
      <c r="G392" s="29">
        <v>2280.0</v>
      </c>
      <c r="H392" s="29">
        <v>115.0</v>
      </c>
      <c r="I392" s="29">
        <v>2120.0</v>
      </c>
      <c r="J392" s="29">
        <v>5.0</v>
      </c>
      <c r="K392" s="29">
        <v>92.0</v>
      </c>
      <c r="L392" s="29">
        <v>151.0</v>
      </c>
      <c r="M392" s="29">
        <v>18.0</v>
      </c>
      <c r="N392" s="23">
        <f t="shared" si="1"/>
        <v>160</v>
      </c>
      <c r="O392" s="23" t="s">
        <v>138</v>
      </c>
      <c r="P392" s="23" t="s">
        <v>26</v>
      </c>
      <c r="R392" s="36"/>
    </row>
    <row r="393">
      <c r="A393" s="29">
        <v>2007.0</v>
      </c>
      <c r="B393" s="29">
        <v>54.0</v>
      </c>
      <c r="C393" s="29">
        <v>3.0</v>
      </c>
      <c r="D393" s="23" t="s">
        <v>2011</v>
      </c>
      <c r="E393" s="23" t="s">
        <v>1904</v>
      </c>
      <c r="F393" s="29">
        <v>277136.0</v>
      </c>
      <c r="G393" s="29">
        <v>2789.0</v>
      </c>
      <c r="H393" s="29">
        <v>135.0</v>
      </c>
      <c r="I393" s="29">
        <v>2930.0</v>
      </c>
      <c r="J393" s="29">
        <v>5.0</v>
      </c>
      <c r="K393" s="29">
        <v>105.0</v>
      </c>
      <c r="L393" s="29">
        <v>94.0</v>
      </c>
      <c r="M393" s="29">
        <v>21.0</v>
      </c>
      <c r="N393" s="23">
        <f t="shared" si="1"/>
        <v>-141</v>
      </c>
      <c r="O393" s="23" t="s">
        <v>138</v>
      </c>
      <c r="P393" s="23" t="s">
        <v>26</v>
      </c>
      <c r="R393" s="36"/>
    </row>
    <row r="394">
      <c r="A394" s="29">
        <v>2007.0</v>
      </c>
      <c r="B394" s="29">
        <v>56.0</v>
      </c>
      <c r="C394" s="29">
        <v>3.0</v>
      </c>
      <c r="D394" s="23" t="s">
        <v>2014</v>
      </c>
      <c r="E394" s="23" t="s">
        <v>1904</v>
      </c>
      <c r="F394" s="29">
        <v>155566.0</v>
      </c>
      <c r="G394" s="29">
        <v>1420.0</v>
      </c>
      <c r="H394" s="29">
        <v>57.0</v>
      </c>
      <c r="I394" s="29">
        <v>1221.0</v>
      </c>
      <c r="J394" s="29">
        <v>3.0</v>
      </c>
      <c r="K394" s="29">
        <v>85.0</v>
      </c>
      <c r="L394" s="29">
        <v>127.0</v>
      </c>
      <c r="M394" s="29">
        <v>21.0</v>
      </c>
      <c r="N394" s="23">
        <f t="shared" si="1"/>
        <v>199</v>
      </c>
      <c r="O394" s="23" t="s">
        <v>138</v>
      </c>
      <c r="P394" s="23" t="s">
        <v>26</v>
      </c>
      <c r="R394" s="36"/>
    </row>
    <row r="395">
      <c r="A395" s="29">
        <v>2007.0</v>
      </c>
      <c r="B395" s="29">
        <v>64.0</v>
      </c>
      <c r="C395" s="29">
        <v>3.0</v>
      </c>
      <c r="D395" s="23" t="s">
        <v>2015</v>
      </c>
      <c r="E395" s="23" t="s">
        <v>2006</v>
      </c>
      <c r="F395" s="29">
        <v>2734233.0</v>
      </c>
      <c r="G395" s="29">
        <v>17659.0</v>
      </c>
      <c r="H395" s="29">
        <v>890.0</v>
      </c>
      <c r="I395" s="29">
        <v>13722.0</v>
      </c>
      <c r="J395" s="29">
        <v>28.0</v>
      </c>
      <c r="K395" s="29">
        <v>77.0</v>
      </c>
      <c r="L395" s="29">
        <v>199.0</v>
      </c>
      <c r="M395" s="29">
        <v>15.0</v>
      </c>
      <c r="N395" s="23">
        <f t="shared" si="1"/>
        <v>3937</v>
      </c>
      <c r="O395" s="23" t="s">
        <v>138</v>
      </c>
      <c r="P395" s="23" t="s">
        <v>2007</v>
      </c>
      <c r="Q395" s="36"/>
      <c r="R395" s="36"/>
    </row>
    <row r="396">
      <c r="A396" s="29">
        <v>2007.0</v>
      </c>
      <c r="B396" s="29">
        <v>67.0</v>
      </c>
      <c r="C396" s="29">
        <v>3.0</v>
      </c>
      <c r="D396" s="23" t="s">
        <v>2058</v>
      </c>
      <c r="E396" s="23" t="s">
        <v>1880</v>
      </c>
      <c r="F396" s="29">
        <v>139435.0</v>
      </c>
      <c r="G396" s="29">
        <v>1415.0</v>
      </c>
      <c r="H396" s="29">
        <v>58.0</v>
      </c>
      <c r="I396" s="29">
        <v>1204.0</v>
      </c>
      <c r="J396" s="29">
        <v>2.0</v>
      </c>
      <c r="K396" s="29">
        <v>85.0</v>
      </c>
      <c r="L396" s="29">
        <v>115.0</v>
      </c>
      <c r="M396" s="29">
        <v>20.0</v>
      </c>
      <c r="N396" s="23">
        <f t="shared" si="1"/>
        <v>211</v>
      </c>
      <c r="O396" s="23" t="s">
        <v>138</v>
      </c>
      <c r="P396" s="23" t="s">
        <v>26</v>
      </c>
      <c r="R396" s="36"/>
    </row>
    <row r="397">
      <c r="A397" s="29">
        <v>2007.0</v>
      </c>
      <c r="B397" s="29">
        <v>77.0</v>
      </c>
      <c r="C397" s="29">
        <v>3.0</v>
      </c>
      <c r="D397" s="23" t="s">
        <v>2016</v>
      </c>
      <c r="E397" s="23" t="s">
        <v>1946</v>
      </c>
      <c r="F397" s="29">
        <v>510150.0</v>
      </c>
      <c r="G397" s="29">
        <v>5250.0</v>
      </c>
      <c r="H397" s="29">
        <v>213.0</v>
      </c>
      <c r="I397" s="29">
        <v>3798.0</v>
      </c>
      <c r="J397" s="29">
        <v>10.0</v>
      </c>
      <c r="K397" s="29">
        <v>72.0</v>
      </c>
      <c r="L397" s="29">
        <v>134.0</v>
      </c>
      <c r="M397" s="29">
        <v>17.0</v>
      </c>
      <c r="N397" s="23">
        <f t="shared" si="1"/>
        <v>1452</v>
      </c>
      <c r="O397" s="23" t="s">
        <v>138</v>
      </c>
      <c r="P397" s="23" t="s">
        <v>40</v>
      </c>
      <c r="R397" s="36"/>
    </row>
    <row r="398">
      <c r="A398" s="29">
        <v>2007.0</v>
      </c>
      <c r="B398" s="29">
        <v>78.0</v>
      </c>
      <c r="C398" s="29">
        <v>3.0</v>
      </c>
      <c r="D398" s="23" t="s">
        <v>2054</v>
      </c>
      <c r="E398" s="23" t="s">
        <v>1880</v>
      </c>
      <c r="F398" s="29">
        <v>112708.0</v>
      </c>
      <c r="G398" s="29">
        <v>1158.0</v>
      </c>
      <c r="H398" s="29">
        <v>58.0</v>
      </c>
      <c r="I398" s="29">
        <v>727.0</v>
      </c>
      <c r="J398" s="29">
        <v>3.0</v>
      </c>
      <c r="K398" s="29">
        <v>62.0</v>
      </c>
      <c r="L398" s="29">
        <v>155.0</v>
      </c>
      <c r="M398" s="29">
        <v>12.0</v>
      </c>
      <c r="N398" s="23">
        <f t="shared" si="1"/>
        <v>431</v>
      </c>
      <c r="O398" s="23" t="s">
        <v>138</v>
      </c>
      <c r="P398" s="23" t="s">
        <v>26</v>
      </c>
      <c r="R398" s="36"/>
    </row>
    <row r="399">
      <c r="A399" s="29">
        <v>2007.0</v>
      </c>
      <c r="B399" s="29">
        <v>79.0</v>
      </c>
      <c r="C399" s="29">
        <v>3.0</v>
      </c>
      <c r="D399" s="23" t="s">
        <v>2059</v>
      </c>
      <c r="E399" s="23" t="s">
        <v>1880</v>
      </c>
      <c r="F399" s="29">
        <v>106000.0</v>
      </c>
      <c r="G399" s="29">
        <v>840.0</v>
      </c>
      <c r="H399" s="29">
        <v>42.0</v>
      </c>
      <c r="I399" s="29">
        <v>651.0</v>
      </c>
      <c r="J399" s="29">
        <v>1.0</v>
      </c>
      <c r="K399" s="29">
        <v>77.0</v>
      </c>
      <c r="L399" s="29">
        <v>162.0</v>
      </c>
      <c r="M399" s="29">
        <v>15.0</v>
      </c>
      <c r="N399" s="23">
        <f t="shared" si="1"/>
        <v>189</v>
      </c>
      <c r="O399" s="23" t="s">
        <v>138</v>
      </c>
      <c r="P399" s="23" t="s">
        <v>26</v>
      </c>
      <c r="R399" s="36"/>
    </row>
    <row r="400">
      <c r="A400" s="29">
        <v>2007.0</v>
      </c>
      <c r="B400" s="29">
        <v>89.0</v>
      </c>
      <c r="C400" s="29">
        <v>3.0</v>
      </c>
      <c r="D400" s="23" t="s">
        <v>2017</v>
      </c>
      <c r="E400" s="23" t="s">
        <v>2006</v>
      </c>
      <c r="F400" s="29">
        <v>752462.0</v>
      </c>
      <c r="G400" s="29">
        <v>6639.0</v>
      </c>
      <c r="H400" s="29">
        <v>273.0</v>
      </c>
      <c r="I400" s="29">
        <v>5233.0</v>
      </c>
      <c r="J400" s="29">
        <v>10.0</v>
      </c>
      <c r="K400" s="29">
        <v>78.0</v>
      </c>
      <c r="L400" s="29">
        <v>143.0</v>
      </c>
      <c r="M400" s="29">
        <v>19.0</v>
      </c>
      <c r="N400" s="23">
        <f t="shared" si="1"/>
        <v>1406</v>
      </c>
      <c r="O400" s="23" t="s">
        <v>138</v>
      </c>
      <c r="P400" s="23" t="s">
        <v>2007</v>
      </c>
      <c r="Q400" s="36"/>
      <c r="R400" s="36"/>
    </row>
    <row r="401">
      <c r="A401" s="29">
        <v>2007.0</v>
      </c>
      <c r="B401" s="29">
        <v>94.0</v>
      </c>
      <c r="C401" s="29">
        <v>3.0</v>
      </c>
      <c r="D401" s="23" t="s">
        <v>2018</v>
      </c>
      <c r="E401" s="23" t="s">
        <v>1925</v>
      </c>
      <c r="F401" s="29">
        <v>249988.0</v>
      </c>
      <c r="G401" s="29">
        <v>1860.0</v>
      </c>
      <c r="H401" s="29">
        <v>93.0</v>
      </c>
      <c r="I401" s="29">
        <v>1626.0</v>
      </c>
      <c r="J401" s="29">
        <v>4.0</v>
      </c>
      <c r="K401" s="29">
        <v>87.0</v>
      </c>
      <c r="L401" s="29">
        <v>153.0</v>
      </c>
      <c r="M401" s="29">
        <v>17.0</v>
      </c>
      <c r="N401" s="23">
        <f t="shared" si="1"/>
        <v>234</v>
      </c>
      <c r="O401" s="23" t="s">
        <v>138</v>
      </c>
      <c r="P401" s="23" t="s">
        <v>40</v>
      </c>
      <c r="R401" s="36"/>
    </row>
    <row r="402">
      <c r="A402" s="29">
        <v>2007.0</v>
      </c>
      <c r="B402" s="29">
        <v>110.0</v>
      </c>
      <c r="C402" s="29">
        <v>3.0</v>
      </c>
      <c r="D402" s="23" t="s">
        <v>2019</v>
      </c>
      <c r="E402" s="23" t="s">
        <v>1973</v>
      </c>
      <c r="F402" s="29">
        <v>163940.0</v>
      </c>
      <c r="G402" s="29">
        <v>1483.0</v>
      </c>
      <c r="H402" s="29">
        <v>92.0</v>
      </c>
      <c r="I402" s="29">
        <v>1049.0</v>
      </c>
      <c r="J402" s="29">
        <v>3.0</v>
      </c>
      <c r="K402" s="29">
        <v>70.0</v>
      </c>
      <c r="L402" s="29">
        <v>156.0</v>
      </c>
      <c r="M402" s="29">
        <v>11.0</v>
      </c>
      <c r="N402" s="23">
        <f t="shared" si="1"/>
        <v>434</v>
      </c>
      <c r="O402" s="23" t="s">
        <v>138</v>
      </c>
      <c r="P402" s="23" t="s">
        <v>40</v>
      </c>
      <c r="R402" s="36"/>
    </row>
    <row r="403">
      <c r="A403" s="29">
        <v>2007.0</v>
      </c>
      <c r="B403" s="29">
        <v>119.0</v>
      </c>
      <c r="C403" s="29">
        <v>3.0</v>
      </c>
      <c r="D403" s="23" t="s">
        <v>2020</v>
      </c>
      <c r="E403" s="23" t="s">
        <v>1925</v>
      </c>
      <c r="F403" s="29">
        <v>144116.0</v>
      </c>
      <c r="G403" s="29">
        <v>1340.0</v>
      </c>
      <c r="H403" s="29">
        <v>65.0</v>
      </c>
      <c r="I403" s="29">
        <v>1254.0</v>
      </c>
      <c r="J403" s="29">
        <v>3.0</v>
      </c>
      <c r="K403" s="29">
        <v>93.0</v>
      </c>
      <c r="L403" s="29">
        <v>114.0</v>
      </c>
      <c r="M403" s="29">
        <v>19.0</v>
      </c>
      <c r="N403" s="23">
        <f t="shared" si="1"/>
        <v>86</v>
      </c>
      <c r="O403" s="23" t="s">
        <v>138</v>
      </c>
      <c r="P403" s="23" t="s">
        <v>40</v>
      </c>
      <c r="R403" s="36"/>
    </row>
    <row r="404">
      <c r="A404" s="29">
        <v>2007.0</v>
      </c>
      <c r="B404" s="29">
        <v>128.0</v>
      </c>
      <c r="C404" s="29">
        <v>3.0</v>
      </c>
      <c r="D404" s="23" t="s">
        <v>2023</v>
      </c>
      <c r="E404" s="23" t="s">
        <v>1904</v>
      </c>
      <c r="F404" s="29">
        <v>295085.0</v>
      </c>
      <c r="G404" s="29">
        <v>3055.0</v>
      </c>
      <c r="H404" s="29">
        <v>125.0</v>
      </c>
      <c r="I404" s="29">
        <v>2650.0</v>
      </c>
      <c r="J404" s="29">
        <v>5.0</v>
      </c>
      <c r="K404" s="29">
        <v>86.0</v>
      </c>
      <c r="L404" s="29">
        <v>111.0</v>
      </c>
      <c r="M404" s="29">
        <v>21.0</v>
      </c>
      <c r="N404" s="23">
        <f t="shared" si="1"/>
        <v>405</v>
      </c>
      <c r="O404" s="23" t="s">
        <v>138</v>
      </c>
      <c r="P404" s="23" t="s">
        <v>26</v>
      </c>
      <c r="R404" s="36"/>
    </row>
    <row r="405">
      <c r="A405" s="29">
        <v>2007.0</v>
      </c>
      <c r="B405" s="29">
        <v>129.0</v>
      </c>
      <c r="C405" s="29">
        <v>3.0</v>
      </c>
      <c r="D405" s="23" t="s">
        <v>2025</v>
      </c>
      <c r="E405" s="23" t="s">
        <v>1880</v>
      </c>
      <c r="F405" s="29">
        <v>97550.0</v>
      </c>
      <c r="G405" s="29">
        <v>850.0</v>
      </c>
      <c r="H405" s="29">
        <v>56.0</v>
      </c>
      <c r="I405" s="29">
        <v>744.0</v>
      </c>
      <c r="J405" s="29">
        <v>1.0</v>
      </c>
      <c r="K405" s="29">
        <v>87.0</v>
      </c>
      <c r="L405" s="29">
        <v>131.0</v>
      </c>
      <c r="M405" s="29">
        <v>13.0</v>
      </c>
      <c r="N405" s="23">
        <f t="shared" si="1"/>
        <v>106</v>
      </c>
      <c r="O405" s="23" t="s">
        <v>138</v>
      </c>
      <c r="P405" s="23" t="s">
        <v>26</v>
      </c>
      <c r="R405" s="36"/>
    </row>
    <row r="406">
      <c r="A406" s="29">
        <v>2007.0</v>
      </c>
      <c r="B406" s="29">
        <v>131.0</v>
      </c>
      <c r="C406" s="29">
        <v>3.0</v>
      </c>
      <c r="D406" s="23" t="s">
        <v>2027</v>
      </c>
      <c r="E406" s="23" t="s">
        <v>1925</v>
      </c>
      <c r="F406" s="29">
        <v>475085.0</v>
      </c>
      <c r="G406" s="29">
        <v>3775.0</v>
      </c>
      <c r="H406" s="29">
        <v>178.0</v>
      </c>
      <c r="I406" s="29">
        <v>3165.0</v>
      </c>
      <c r="J406" s="29">
        <v>8.0</v>
      </c>
      <c r="K406" s="29">
        <v>83.0</v>
      </c>
      <c r="L406" s="29">
        <v>150.0</v>
      </c>
      <c r="M406" s="29">
        <v>17.0</v>
      </c>
      <c r="N406" s="23">
        <f t="shared" si="1"/>
        <v>610</v>
      </c>
      <c r="O406" s="23" t="s">
        <v>138</v>
      </c>
      <c r="P406" s="23" t="s">
        <v>26</v>
      </c>
      <c r="R406" s="36"/>
    </row>
    <row r="407">
      <c r="A407" s="29">
        <v>2007.0</v>
      </c>
      <c r="B407" s="29">
        <v>132.0</v>
      </c>
      <c r="C407" s="29">
        <v>3.0</v>
      </c>
      <c r="D407" s="23" t="s">
        <v>2029</v>
      </c>
      <c r="E407" s="23" t="s">
        <v>1904</v>
      </c>
      <c r="F407" s="29">
        <v>235223.0</v>
      </c>
      <c r="G407" s="29">
        <v>2228.0</v>
      </c>
      <c r="H407" s="29">
        <v>125.0</v>
      </c>
      <c r="I407" s="29">
        <v>2173.0</v>
      </c>
      <c r="J407" s="29">
        <v>5.0</v>
      </c>
      <c r="K407" s="29">
        <v>97.0</v>
      </c>
      <c r="L407" s="29">
        <v>108.0</v>
      </c>
      <c r="M407" s="29">
        <v>17.0</v>
      </c>
      <c r="N407" s="23">
        <f t="shared" si="1"/>
        <v>55</v>
      </c>
      <c r="O407" s="23" t="s">
        <v>138</v>
      </c>
      <c r="P407" s="23" t="s">
        <v>26</v>
      </c>
      <c r="R407" s="36"/>
    </row>
    <row r="408">
      <c r="A408" s="29">
        <v>2007.0</v>
      </c>
      <c r="B408" s="29">
        <v>134.0</v>
      </c>
      <c r="C408" s="29">
        <v>3.0</v>
      </c>
      <c r="D408" s="23" t="s">
        <v>2031</v>
      </c>
      <c r="E408" s="23" t="s">
        <v>1973</v>
      </c>
      <c r="F408" s="29">
        <v>164128.0</v>
      </c>
      <c r="G408" s="29">
        <v>1395.0</v>
      </c>
      <c r="H408" s="29">
        <v>84.0</v>
      </c>
      <c r="I408" s="29">
        <v>1201.0</v>
      </c>
      <c r="J408" s="29">
        <v>4.0</v>
      </c>
      <c r="K408" s="29">
        <v>86.0</v>
      </c>
      <c r="L408" s="29">
        <v>136.0</v>
      </c>
      <c r="M408" s="29">
        <v>14.0</v>
      </c>
      <c r="N408" s="23">
        <f t="shared" si="1"/>
        <v>194</v>
      </c>
      <c r="O408" s="23" t="s">
        <v>138</v>
      </c>
      <c r="P408" s="23" t="s">
        <v>26</v>
      </c>
      <c r="R408" s="36"/>
    </row>
    <row r="409">
      <c r="A409" s="29">
        <v>2007.0</v>
      </c>
      <c r="B409" s="29">
        <v>139.0</v>
      </c>
      <c r="C409" s="29">
        <v>3.0</v>
      </c>
      <c r="D409" s="23" t="s">
        <v>2033</v>
      </c>
      <c r="E409" s="23" t="s">
        <v>1880</v>
      </c>
      <c r="F409" s="29">
        <v>143505.0</v>
      </c>
      <c r="G409" s="29">
        <v>1350.0</v>
      </c>
      <c r="H409" s="29">
        <v>57.0</v>
      </c>
      <c r="I409" s="29">
        <v>1140.0</v>
      </c>
      <c r="J409" s="29">
        <v>2.0</v>
      </c>
      <c r="K409" s="29">
        <v>84.0</v>
      </c>
      <c r="L409" s="29">
        <v>125.0</v>
      </c>
      <c r="M409" s="29">
        <v>20.0</v>
      </c>
      <c r="N409" s="23">
        <f t="shared" si="1"/>
        <v>210</v>
      </c>
      <c r="O409" s="23" t="s">
        <v>138</v>
      </c>
      <c r="P409" s="23" t="s">
        <v>26</v>
      </c>
      <c r="R409" s="36"/>
    </row>
    <row r="410">
      <c r="A410" s="29">
        <v>2007.0</v>
      </c>
      <c r="B410" s="29">
        <v>142.0</v>
      </c>
      <c r="C410" s="29">
        <v>3.0</v>
      </c>
      <c r="D410" s="23" t="s">
        <v>2035</v>
      </c>
      <c r="E410" s="23" t="s">
        <v>1880</v>
      </c>
      <c r="F410" s="29">
        <v>132603.0</v>
      </c>
      <c r="G410" s="29">
        <v>1360.0</v>
      </c>
      <c r="H410" s="29">
        <v>70.0</v>
      </c>
      <c r="I410" s="29">
        <v>1267.0</v>
      </c>
      <c r="J410" s="29">
        <v>2.0</v>
      </c>
      <c r="K410" s="29">
        <v>93.0</v>
      </c>
      <c r="L410" s="29">
        <v>104.0</v>
      </c>
      <c r="M410" s="29">
        <v>18.0</v>
      </c>
      <c r="N410" s="23">
        <f t="shared" si="1"/>
        <v>93</v>
      </c>
      <c r="O410" s="23" t="s">
        <v>138</v>
      </c>
      <c r="P410" s="23" t="s">
        <v>26</v>
      </c>
      <c r="R410" s="36"/>
    </row>
    <row r="411">
      <c r="A411" s="29">
        <v>2007.0</v>
      </c>
      <c r="B411" s="29">
        <v>146.0</v>
      </c>
      <c r="C411" s="29">
        <v>3.0</v>
      </c>
      <c r="D411" s="23" t="s">
        <v>2036</v>
      </c>
      <c r="E411" s="23" t="s">
        <v>1946</v>
      </c>
      <c r="F411" s="29">
        <v>237212.0</v>
      </c>
      <c r="G411" s="29">
        <v>2290.0</v>
      </c>
      <c r="H411" s="29">
        <v>118.0</v>
      </c>
      <c r="I411" s="29">
        <v>1680.0</v>
      </c>
      <c r="J411" s="29">
        <v>5.0</v>
      </c>
      <c r="K411" s="29">
        <v>73.0</v>
      </c>
      <c r="L411" s="29">
        <v>141.0</v>
      </c>
      <c r="M411" s="29">
        <v>14.0</v>
      </c>
      <c r="N411" s="23">
        <f t="shared" si="1"/>
        <v>610</v>
      </c>
      <c r="O411" s="23" t="s">
        <v>138</v>
      </c>
      <c r="P411" s="23" t="s">
        <v>40</v>
      </c>
      <c r="R411" s="36"/>
    </row>
    <row r="412">
      <c r="A412" s="29">
        <v>2007.0</v>
      </c>
      <c r="B412" s="29">
        <v>155.0</v>
      </c>
      <c r="C412" s="29">
        <v>3.0</v>
      </c>
      <c r="D412" s="23" t="s">
        <v>2038</v>
      </c>
      <c r="E412" s="23" t="s">
        <v>1904</v>
      </c>
      <c r="F412" s="29">
        <v>742842.0</v>
      </c>
      <c r="G412" s="29">
        <v>4702.0</v>
      </c>
      <c r="H412" s="29">
        <v>254.0</v>
      </c>
      <c r="I412" s="29">
        <v>4793.0</v>
      </c>
      <c r="J412" s="29">
        <v>11.0</v>
      </c>
      <c r="K412" s="29">
        <v>101.0</v>
      </c>
      <c r="L412" s="29">
        <v>154.0</v>
      </c>
      <c r="M412" s="29">
        <v>18.0</v>
      </c>
      <c r="N412" s="23">
        <f t="shared" si="1"/>
        <v>-91</v>
      </c>
      <c r="O412" s="23" t="s">
        <v>138</v>
      </c>
      <c r="P412" s="23" t="s">
        <v>40</v>
      </c>
      <c r="R412" s="36"/>
    </row>
    <row r="413">
      <c r="A413" s="29">
        <v>2007.0</v>
      </c>
      <c r="B413" s="29">
        <v>159.0</v>
      </c>
      <c r="C413" s="29">
        <v>3.0</v>
      </c>
      <c r="D413" s="23" t="s">
        <v>2039</v>
      </c>
      <c r="E413" s="23" t="s">
        <v>1925</v>
      </c>
      <c r="F413" s="29">
        <v>279136.0</v>
      </c>
      <c r="G413" s="29">
        <v>1993.0</v>
      </c>
      <c r="H413" s="29">
        <v>95.0</v>
      </c>
      <c r="I413" s="29">
        <v>2046.0</v>
      </c>
      <c r="J413" s="29">
        <v>5.0</v>
      </c>
      <c r="K413" s="29">
        <v>102.0</v>
      </c>
      <c r="L413" s="29">
        <v>136.0</v>
      </c>
      <c r="M413" s="29">
        <v>21.0</v>
      </c>
      <c r="N413" s="23">
        <f t="shared" si="1"/>
        <v>-53</v>
      </c>
      <c r="O413" s="23" t="s">
        <v>138</v>
      </c>
      <c r="P413" s="23" t="s">
        <v>40</v>
      </c>
      <c r="R413" s="36"/>
    </row>
    <row r="414">
      <c r="A414" s="29">
        <v>2007.0</v>
      </c>
      <c r="B414" s="29">
        <v>160.0</v>
      </c>
      <c r="C414" s="29">
        <v>3.0</v>
      </c>
      <c r="D414" s="23" t="s">
        <v>2055</v>
      </c>
      <c r="E414" s="23" t="s">
        <v>1971</v>
      </c>
      <c r="F414" s="29">
        <v>30500.0</v>
      </c>
      <c r="G414" s="29">
        <v>323.0</v>
      </c>
      <c r="H414" s="29">
        <v>15.0</v>
      </c>
      <c r="I414" s="29">
        <v>240.0</v>
      </c>
      <c r="J414" s="29">
        <v>1.0</v>
      </c>
      <c r="K414" s="29">
        <v>74.0</v>
      </c>
      <c r="L414" s="29">
        <v>127.0</v>
      </c>
      <c r="M414" s="29">
        <v>16.0</v>
      </c>
      <c r="N414" s="23">
        <f t="shared" si="1"/>
        <v>83</v>
      </c>
      <c r="O414" s="23" t="s">
        <v>138</v>
      </c>
      <c r="P414" s="23" t="s">
        <v>26</v>
      </c>
      <c r="R414" s="36"/>
    </row>
    <row r="415">
      <c r="A415" s="29">
        <v>2007.0</v>
      </c>
      <c r="B415" s="29">
        <v>164.0</v>
      </c>
      <c r="C415" s="29">
        <v>3.0</v>
      </c>
      <c r="D415" s="23" t="s">
        <v>2042</v>
      </c>
      <c r="E415" s="23" t="s">
        <v>1925</v>
      </c>
      <c r="F415" s="29">
        <v>286340.0</v>
      </c>
      <c r="G415" s="29">
        <v>2619.0</v>
      </c>
      <c r="H415" s="29">
        <v>123.0</v>
      </c>
      <c r="I415" s="29">
        <v>1713.0</v>
      </c>
      <c r="J415" s="29">
        <v>5.0</v>
      </c>
      <c r="K415" s="29">
        <v>65.0</v>
      </c>
      <c r="L415" s="29">
        <v>167.0</v>
      </c>
      <c r="M415" s="29">
        <v>13.0</v>
      </c>
      <c r="N415" s="23">
        <f t="shared" si="1"/>
        <v>906</v>
      </c>
      <c r="O415" s="23" t="s">
        <v>138</v>
      </c>
      <c r="P415" s="23" t="s">
        <v>40</v>
      </c>
      <c r="R415" s="36"/>
    </row>
    <row r="416">
      <c r="A416" s="29">
        <v>2007.0</v>
      </c>
      <c r="B416" s="29">
        <v>165.0</v>
      </c>
      <c r="C416" s="29">
        <v>3.0</v>
      </c>
      <c r="D416" s="23" t="s">
        <v>2045</v>
      </c>
      <c r="E416" s="23" t="s">
        <v>1973</v>
      </c>
      <c r="F416" s="29">
        <v>130219.0</v>
      </c>
      <c r="G416" s="29">
        <v>1493.0</v>
      </c>
      <c r="H416" s="29">
        <v>66.0</v>
      </c>
      <c r="I416" s="29">
        <v>881.0</v>
      </c>
      <c r="J416" s="29">
        <v>2.0</v>
      </c>
      <c r="K416" s="29">
        <v>59.0</v>
      </c>
      <c r="L416" s="29">
        <v>147.0</v>
      </c>
      <c r="M416" s="29">
        <v>13.0</v>
      </c>
      <c r="N416" s="23">
        <f t="shared" si="1"/>
        <v>612</v>
      </c>
      <c r="O416" s="23" t="s">
        <v>138</v>
      </c>
      <c r="P416" s="23" t="s">
        <v>40</v>
      </c>
      <c r="R416" s="36"/>
    </row>
    <row r="417">
      <c r="A417" s="29">
        <v>2007.0</v>
      </c>
      <c r="B417" s="29">
        <v>43.0</v>
      </c>
      <c r="C417" s="29">
        <v>9.0</v>
      </c>
      <c r="D417" s="23" t="s">
        <v>2004</v>
      </c>
      <c r="E417" s="23" t="s">
        <v>1972</v>
      </c>
      <c r="F417" s="29">
        <v>70500.0</v>
      </c>
      <c r="G417" s="29">
        <v>725.0</v>
      </c>
      <c r="H417" s="29">
        <v>39.0</v>
      </c>
      <c r="I417" s="29">
        <v>187.0</v>
      </c>
      <c r="J417" s="29">
        <v>2.0</v>
      </c>
      <c r="K417" s="29">
        <v>25.0</v>
      </c>
      <c r="L417" s="29">
        <v>377.0</v>
      </c>
      <c r="M417" s="29">
        <v>4.0</v>
      </c>
      <c r="N417" s="23">
        <f t="shared" si="1"/>
        <v>538</v>
      </c>
      <c r="O417" s="23" t="s">
        <v>2060</v>
      </c>
      <c r="P417" s="23" t="s">
        <v>40</v>
      </c>
      <c r="R417" s="36"/>
    </row>
    <row r="418">
      <c r="A418" s="29">
        <v>2007.0</v>
      </c>
      <c r="B418" s="29">
        <v>77.0</v>
      </c>
      <c r="C418" s="29">
        <v>9.0</v>
      </c>
      <c r="D418" s="23" t="s">
        <v>2016</v>
      </c>
      <c r="E418" s="23" t="s">
        <v>1946</v>
      </c>
      <c r="F418" s="29">
        <v>23306.0</v>
      </c>
      <c r="G418" s="29">
        <v>270.0</v>
      </c>
      <c r="H418" s="29">
        <v>9.0</v>
      </c>
      <c r="I418" s="29">
        <v>72.0</v>
      </c>
      <c r="J418" s="29">
        <v>1.0</v>
      </c>
      <c r="K418" s="29">
        <v>26.0</v>
      </c>
      <c r="L418" s="29">
        <v>323.0</v>
      </c>
      <c r="M418" s="29">
        <v>8.0</v>
      </c>
      <c r="N418" s="23">
        <f t="shared" si="1"/>
        <v>198</v>
      </c>
      <c r="O418" s="23" t="s">
        <v>2060</v>
      </c>
      <c r="P418" s="23" t="s">
        <v>40</v>
      </c>
      <c r="R418" s="36"/>
    </row>
    <row r="419">
      <c r="A419" s="29">
        <v>2007.0</v>
      </c>
      <c r="B419" s="29">
        <v>146.0</v>
      </c>
      <c r="C419" s="29">
        <v>9.0</v>
      </c>
      <c r="D419" s="23" t="s">
        <v>2036</v>
      </c>
      <c r="E419" s="23" t="s">
        <v>1946</v>
      </c>
      <c r="F419" s="29">
        <v>13865.0</v>
      </c>
      <c r="G419" s="29">
        <v>300.0</v>
      </c>
      <c r="H419" s="29">
        <v>6.0</v>
      </c>
      <c r="I419" s="29">
        <v>1.0</v>
      </c>
      <c r="J419" s="29">
        <v>1.0</v>
      </c>
      <c r="K419" s="29">
        <v>0.0</v>
      </c>
      <c r="L419" s="29">
        <v>13865.0</v>
      </c>
      <c r="M419" s="29">
        <v>0.0</v>
      </c>
      <c r="N419" s="23">
        <f t="shared" si="1"/>
        <v>299</v>
      </c>
      <c r="O419" s="23" t="s">
        <v>2060</v>
      </c>
      <c r="P419" s="23" t="s">
        <v>40</v>
      </c>
      <c r="R419" s="36"/>
    </row>
    <row r="420">
      <c r="A420" s="29">
        <v>2005.0</v>
      </c>
      <c r="B420" s="29">
        <v>4.0</v>
      </c>
      <c r="C420" s="29">
        <v>1.0</v>
      </c>
      <c r="D420" s="23" t="s">
        <v>1991</v>
      </c>
      <c r="E420" s="23" t="s">
        <v>2094</v>
      </c>
      <c r="F420" s="29">
        <v>130000.0</v>
      </c>
      <c r="G420" s="29">
        <v>1037.0</v>
      </c>
      <c r="H420" s="29">
        <v>35.0</v>
      </c>
      <c r="I420" s="29">
        <v>898.0</v>
      </c>
      <c r="J420" s="29">
        <v>1.0</v>
      </c>
      <c r="K420" s="29">
        <v>86.0</v>
      </c>
      <c r="L420" s="29">
        <v>144.0</v>
      </c>
      <c r="M420" s="29">
        <v>25.0</v>
      </c>
      <c r="N420" s="23">
        <f t="shared" si="1"/>
        <v>139</v>
      </c>
      <c r="O420" s="23" t="s">
        <v>1992</v>
      </c>
      <c r="P420" s="23" t="s">
        <v>26</v>
      </c>
      <c r="R420" s="36"/>
    </row>
    <row r="421">
      <c r="A421" s="29">
        <v>2005.0</v>
      </c>
      <c r="B421" s="29">
        <v>7.0</v>
      </c>
      <c r="C421" s="29">
        <v>1.0</v>
      </c>
      <c r="D421" s="23" t="s">
        <v>1994</v>
      </c>
      <c r="E421" s="23" t="s">
        <v>1925</v>
      </c>
      <c r="F421" s="29">
        <v>250000.0</v>
      </c>
      <c r="G421" s="29">
        <v>1200.0</v>
      </c>
      <c r="H421" s="29">
        <v>40.0</v>
      </c>
      <c r="I421" s="29">
        <v>1103.0</v>
      </c>
      <c r="J421" s="29">
        <v>1.0</v>
      </c>
      <c r="K421" s="29">
        <v>91.0</v>
      </c>
      <c r="L421" s="29">
        <v>226.0</v>
      </c>
      <c r="M421" s="29">
        <v>27.0</v>
      </c>
      <c r="N421" s="23">
        <f t="shared" si="1"/>
        <v>97</v>
      </c>
      <c r="O421" s="23" t="s">
        <v>1992</v>
      </c>
      <c r="P421" s="23" t="s">
        <v>40</v>
      </c>
      <c r="R421" s="36"/>
    </row>
    <row r="422">
      <c r="A422" s="29">
        <v>2005.0</v>
      </c>
      <c r="B422" s="29">
        <v>11.0</v>
      </c>
      <c r="C422" s="29">
        <v>1.0</v>
      </c>
      <c r="D422" s="23" t="s">
        <v>1998</v>
      </c>
      <c r="E422" s="23" t="s">
        <v>1973</v>
      </c>
      <c r="F422" s="29">
        <v>197000.0</v>
      </c>
      <c r="G422" s="29">
        <v>805.0</v>
      </c>
      <c r="H422" s="29">
        <v>35.0</v>
      </c>
      <c r="I422" s="29">
        <v>725.0</v>
      </c>
      <c r="J422" s="29">
        <v>1.0</v>
      </c>
      <c r="K422" s="29">
        <v>90.0</v>
      </c>
      <c r="L422" s="29">
        <v>271.0</v>
      </c>
      <c r="M422" s="29">
        <v>20.0</v>
      </c>
      <c r="N422" s="23">
        <f t="shared" si="1"/>
        <v>80</v>
      </c>
      <c r="O422" s="23" t="s">
        <v>1992</v>
      </c>
      <c r="P422" s="23" t="s">
        <v>40</v>
      </c>
      <c r="R422" s="36"/>
    </row>
    <row r="423">
      <c r="A423" s="29">
        <v>2005.0</v>
      </c>
      <c r="B423" s="29">
        <v>12.0</v>
      </c>
      <c r="C423" s="29">
        <v>1.0</v>
      </c>
      <c r="D423" s="23" t="s">
        <v>1999</v>
      </c>
      <c r="E423" s="23" t="s">
        <v>1880</v>
      </c>
      <c r="F423" s="29">
        <v>52983.0</v>
      </c>
      <c r="G423" s="29">
        <v>380.0</v>
      </c>
      <c r="H423" s="29">
        <v>17.0</v>
      </c>
      <c r="I423" s="29">
        <v>307.0</v>
      </c>
      <c r="J423" s="29">
        <v>1.0</v>
      </c>
      <c r="K423" s="29">
        <v>80.0</v>
      </c>
      <c r="L423" s="29">
        <v>172.0</v>
      </c>
      <c r="M423" s="29">
        <v>18.0</v>
      </c>
      <c r="N423" s="23">
        <f t="shared" si="1"/>
        <v>73</v>
      </c>
      <c r="O423" s="23" t="s">
        <v>1992</v>
      </c>
      <c r="P423" s="23" t="s">
        <v>26</v>
      </c>
      <c r="R423" s="36"/>
    </row>
    <row r="424">
      <c r="A424" s="29">
        <v>2005.0</v>
      </c>
      <c r="B424" s="29">
        <v>23.0</v>
      </c>
      <c r="C424" s="29">
        <v>1.0</v>
      </c>
      <c r="D424" s="23" t="s">
        <v>2001</v>
      </c>
      <c r="E424" s="23" t="s">
        <v>1880</v>
      </c>
      <c r="F424" s="29">
        <v>186000.0</v>
      </c>
      <c r="G424" s="29">
        <v>750.0</v>
      </c>
      <c r="H424" s="29">
        <v>33.0</v>
      </c>
      <c r="I424" s="29">
        <v>500.0</v>
      </c>
      <c r="J424" s="29">
        <v>1.0</v>
      </c>
      <c r="K424" s="29">
        <v>66.0</v>
      </c>
      <c r="L424" s="29">
        <v>372.0</v>
      </c>
      <c r="M424" s="29">
        <v>15.0</v>
      </c>
      <c r="N424" s="23">
        <f t="shared" si="1"/>
        <v>250</v>
      </c>
      <c r="O424" s="23" t="s">
        <v>1992</v>
      </c>
      <c r="P424" s="23" t="s">
        <v>26</v>
      </c>
      <c r="R424" s="36"/>
    </row>
    <row r="425">
      <c r="A425" s="29">
        <v>2005.0</v>
      </c>
      <c r="B425" s="29">
        <v>32.0</v>
      </c>
      <c r="C425" s="29">
        <v>1.0</v>
      </c>
      <c r="D425" s="23" t="s">
        <v>2002</v>
      </c>
      <c r="E425" s="23" t="s">
        <v>1971</v>
      </c>
      <c r="F425" s="29">
        <v>152566.0</v>
      </c>
      <c r="G425" s="29">
        <v>940.0</v>
      </c>
      <c r="H425" s="29">
        <v>40.0</v>
      </c>
      <c r="I425" s="29">
        <v>610.0</v>
      </c>
      <c r="J425" s="29">
        <v>1.0</v>
      </c>
      <c r="K425" s="29">
        <v>64.0</v>
      </c>
      <c r="L425" s="29">
        <v>250.0</v>
      </c>
      <c r="M425" s="29">
        <v>15.0</v>
      </c>
      <c r="N425" s="23">
        <f t="shared" si="1"/>
        <v>330</v>
      </c>
      <c r="O425" s="23" t="s">
        <v>1992</v>
      </c>
      <c r="P425" s="23" t="s">
        <v>26</v>
      </c>
      <c r="R425" s="36"/>
    </row>
    <row r="426">
      <c r="A426" s="29">
        <v>2005.0</v>
      </c>
      <c r="B426" s="29">
        <v>40.0</v>
      </c>
      <c r="C426" s="29">
        <v>1.0</v>
      </c>
      <c r="D426" s="23" t="s">
        <v>2003</v>
      </c>
      <c r="E426" s="23" t="s">
        <v>1880</v>
      </c>
      <c r="F426" s="29">
        <v>69000.0</v>
      </c>
      <c r="G426" s="29">
        <v>300.0</v>
      </c>
      <c r="H426" s="29">
        <v>14.0</v>
      </c>
      <c r="I426" s="29">
        <v>261.0</v>
      </c>
      <c r="J426" s="29">
        <v>1.0</v>
      </c>
      <c r="K426" s="29">
        <v>87.0</v>
      </c>
      <c r="L426" s="29">
        <v>264.0</v>
      </c>
      <c r="M426" s="29">
        <v>18.0</v>
      </c>
      <c r="N426" s="23">
        <f t="shared" si="1"/>
        <v>39</v>
      </c>
      <c r="O426" s="23" t="s">
        <v>1992</v>
      </c>
      <c r="P426" s="23" t="s">
        <v>26</v>
      </c>
      <c r="R426" s="36"/>
    </row>
    <row r="427">
      <c r="A427" s="29">
        <v>2005.0</v>
      </c>
      <c r="B427" s="29">
        <v>43.0</v>
      </c>
      <c r="C427" s="29">
        <v>1.0</v>
      </c>
      <c r="D427" s="23" t="s">
        <v>2004</v>
      </c>
      <c r="E427" s="23" t="s">
        <v>1972</v>
      </c>
      <c r="F427" s="29">
        <v>440984.0</v>
      </c>
      <c r="G427" s="29">
        <v>2460.0</v>
      </c>
      <c r="H427" s="29">
        <v>106.0</v>
      </c>
      <c r="I427" s="29">
        <v>2427.0</v>
      </c>
      <c r="J427" s="29">
        <v>2.0</v>
      </c>
      <c r="K427" s="29">
        <v>98.0</v>
      </c>
      <c r="L427" s="29">
        <v>181.0</v>
      </c>
      <c r="M427" s="29">
        <v>22.0</v>
      </c>
      <c r="N427" s="23">
        <f t="shared" si="1"/>
        <v>33</v>
      </c>
      <c r="O427" s="23" t="s">
        <v>1992</v>
      </c>
      <c r="P427" s="23" t="s">
        <v>40</v>
      </c>
      <c r="R427" s="36"/>
    </row>
    <row r="428">
      <c r="A428" s="29">
        <v>2005.0</v>
      </c>
      <c r="B428" s="29">
        <v>47.0</v>
      </c>
      <c r="C428" s="29">
        <v>1.0</v>
      </c>
      <c r="D428" s="23" t="s">
        <v>2005</v>
      </c>
      <c r="E428" s="23" t="s">
        <v>1946</v>
      </c>
      <c r="F428" s="29">
        <v>118851.0</v>
      </c>
      <c r="G428" s="29">
        <v>781.0</v>
      </c>
      <c r="H428" s="29">
        <v>54.0</v>
      </c>
      <c r="I428" s="29">
        <v>484.0</v>
      </c>
      <c r="J428" s="29">
        <v>1.0</v>
      </c>
      <c r="K428" s="29">
        <v>61.0</v>
      </c>
      <c r="L428" s="29">
        <v>245.0</v>
      </c>
      <c r="M428" s="29">
        <v>8.0</v>
      </c>
      <c r="N428" s="23">
        <f t="shared" si="1"/>
        <v>297</v>
      </c>
      <c r="O428" s="23" t="s">
        <v>1992</v>
      </c>
      <c r="P428" s="23" t="s">
        <v>26</v>
      </c>
      <c r="R428" s="36"/>
    </row>
    <row r="429">
      <c r="A429" s="29">
        <v>2005.0</v>
      </c>
      <c r="B429" s="29">
        <v>48.0</v>
      </c>
      <c r="C429" s="29">
        <v>1.0</v>
      </c>
      <c r="D429" s="23" t="s">
        <v>2008</v>
      </c>
      <c r="E429" s="23" t="s">
        <v>1880</v>
      </c>
      <c r="F429" s="29">
        <v>149531.0</v>
      </c>
      <c r="G429" s="29">
        <v>800.0</v>
      </c>
      <c r="H429" s="29">
        <v>58.0</v>
      </c>
      <c r="I429" s="29">
        <v>678.0</v>
      </c>
      <c r="J429" s="29">
        <v>1.0</v>
      </c>
      <c r="K429" s="29">
        <v>84.0</v>
      </c>
      <c r="L429" s="29">
        <v>220.0</v>
      </c>
      <c r="M429" s="29">
        <v>11.0</v>
      </c>
      <c r="N429" s="23">
        <f t="shared" si="1"/>
        <v>122</v>
      </c>
      <c r="O429" s="23" t="s">
        <v>1992</v>
      </c>
      <c r="P429" s="23" t="s">
        <v>26</v>
      </c>
      <c r="R429" s="36"/>
    </row>
    <row r="430">
      <c r="A430" s="29">
        <v>2005.0</v>
      </c>
      <c r="B430" s="29">
        <v>49.0</v>
      </c>
      <c r="C430" s="29">
        <v>1.0</v>
      </c>
      <c r="D430" s="23" t="s">
        <v>2009</v>
      </c>
      <c r="E430" s="23" t="s">
        <v>1973</v>
      </c>
      <c r="F430" s="29">
        <v>388426.0</v>
      </c>
      <c r="G430" s="29">
        <v>2430.0</v>
      </c>
      <c r="H430" s="29">
        <v>108.0</v>
      </c>
      <c r="I430" s="29">
        <v>2102.0</v>
      </c>
      <c r="J430" s="29">
        <v>2.0</v>
      </c>
      <c r="K430" s="29">
        <v>86.0</v>
      </c>
      <c r="L430" s="29">
        <v>184.0</v>
      </c>
      <c r="M430" s="29">
        <v>19.0</v>
      </c>
      <c r="N430" s="23">
        <f t="shared" si="1"/>
        <v>328</v>
      </c>
      <c r="O430" s="23" t="s">
        <v>1992</v>
      </c>
      <c r="P430" s="23" t="s">
        <v>40</v>
      </c>
      <c r="R430" s="36"/>
    </row>
    <row r="431">
      <c r="A431" s="29">
        <v>2005.0</v>
      </c>
      <c r="B431" s="29">
        <v>52.0</v>
      </c>
      <c r="C431" s="29">
        <v>1.0</v>
      </c>
      <c r="D431" s="23" t="s">
        <v>2010</v>
      </c>
      <c r="E431" s="23" t="s">
        <v>1904</v>
      </c>
      <c r="F431" s="29">
        <v>218933.0</v>
      </c>
      <c r="G431" s="29">
        <v>1450.0</v>
      </c>
      <c r="H431" s="29">
        <v>41.0</v>
      </c>
      <c r="I431" s="29">
        <v>1363.0</v>
      </c>
      <c r="J431" s="29">
        <v>1.0</v>
      </c>
      <c r="K431" s="29">
        <v>94.0</v>
      </c>
      <c r="L431" s="29">
        <v>160.0</v>
      </c>
      <c r="M431" s="29">
        <v>33.0</v>
      </c>
      <c r="N431" s="23">
        <f t="shared" si="1"/>
        <v>87</v>
      </c>
      <c r="O431" s="23" t="s">
        <v>1992</v>
      </c>
      <c r="P431" s="23" t="s">
        <v>26</v>
      </c>
      <c r="R431" s="36"/>
    </row>
    <row r="432">
      <c r="A432" s="29">
        <v>2005.0</v>
      </c>
      <c r="B432" s="29">
        <v>54.0</v>
      </c>
      <c r="C432" s="29">
        <v>1.0</v>
      </c>
      <c r="D432" s="23" t="s">
        <v>2011</v>
      </c>
      <c r="E432" s="23" t="s">
        <v>1904</v>
      </c>
      <c r="F432" s="29">
        <v>297020.0</v>
      </c>
      <c r="G432" s="29">
        <v>1500.0</v>
      </c>
      <c r="H432" s="29">
        <v>58.0</v>
      </c>
      <c r="I432" s="29">
        <v>1938.0</v>
      </c>
      <c r="J432" s="29">
        <v>1.0</v>
      </c>
      <c r="K432" s="29">
        <v>129.0</v>
      </c>
      <c r="L432" s="29">
        <v>153.0</v>
      </c>
      <c r="M432" s="29">
        <v>33.0</v>
      </c>
      <c r="N432" s="23">
        <f t="shared" si="1"/>
        <v>-438</v>
      </c>
      <c r="O432" s="23" t="s">
        <v>1992</v>
      </c>
      <c r="P432" s="23" t="s">
        <v>26</v>
      </c>
      <c r="R432" s="36"/>
    </row>
    <row r="433">
      <c r="A433" s="29">
        <v>2005.0</v>
      </c>
      <c r="B433" s="29">
        <v>56.0</v>
      </c>
      <c r="C433" s="29">
        <v>1.0</v>
      </c>
      <c r="D433" s="23" t="s">
        <v>2014</v>
      </c>
      <c r="E433" s="23" t="s">
        <v>1904</v>
      </c>
      <c r="F433" s="29">
        <v>164116.0</v>
      </c>
      <c r="G433" s="29">
        <v>750.0</v>
      </c>
      <c r="H433" s="29">
        <v>43.0</v>
      </c>
      <c r="I433" s="29">
        <v>665.0</v>
      </c>
      <c r="J433" s="29">
        <v>1.0</v>
      </c>
      <c r="K433" s="29">
        <v>88.0</v>
      </c>
      <c r="L433" s="29">
        <v>246.0</v>
      </c>
      <c r="M433" s="29">
        <v>15.0</v>
      </c>
      <c r="N433" s="23">
        <f t="shared" si="1"/>
        <v>85</v>
      </c>
      <c r="O433" s="23" t="s">
        <v>1992</v>
      </c>
      <c r="P433" s="23" t="s">
        <v>26</v>
      </c>
      <c r="R433" s="36"/>
    </row>
    <row r="434">
      <c r="A434" s="29">
        <v>2005.0</v>
      </c>
      <c r="B434" s="29">
        <v>64.0</v>
      </c>
      <c r="C434" s="29">
        <v>1.0</v>
      </c>
      <c r="D434" s="23" t="s">
        <v>2015</v>
      </c>
      <c r="E434" s="23" t="s">
        <v>2006</v>
      </c>
      <c r="F434" s="29">
        <v>1128719.0</v>
      </c>
      <c r="G434" s="29">
        <v>6038.0</v>
      </c>
      <c r="H434" s="29">
        <v>374.0</v>
      </c>
      <c r="I434" s="29">
        <v>4285.0</v>
      </c>
      <c r="J434" s="29">
        <v>3.0</v>
      </c>
      <c r="K434" s="29">
        <v>70.0</v>
      </c>
      <c r="L434" s="29">
        <v>263.0</v>
      </c>
      <c r="M434" s="29">
        <v>11.0</v>
      </c>
      <c r="N434" s="23">
        <f t="shared" si="1"/>
        <v>1753</v>
      </c>
      <c r="O434" s="23" t="s">
        <v>1992</v>
      </c>
      <c r="P434" s="23" t="s">
        <v>2007</v>
      </c>
      <c r="Q434" s="36"/>
      <c r="R434" s="36"/>
    </row>
    <row r="435">
      <c r="A435" s="29">
        <v>2005.0</v>
      </c>
      <c r="B435" s="29">
        <v>77.0</v>
      </c>
      <c r="C435" s="29">
        <v>1.0</v>
      </c>
      <c r="D435" s="23" t="s">
        <v>2016</v>
      </c>
      <c r="E435" s="23" t="s">
        <v>1973</v>
      </c>
      <c r="F435" s="29">
        <v>332680.0</v>
      </c>
      <c r="G435" s="29">
        <v>2199.0</v>
      </c>
      <c r="H435" s="29">
        <v>73.0</v>
      </c>
      <c r="I435" s="29">
        <v>2325.0</v>
      </c>
      <c r="J435" s="29">
        <v>2.0</v>
      </c>
      <c r="K435" s="29">
        <v>105.0</v>
      </c>
      <c r="L435" s="29">
        <v>143.0</v>
      </c>
      <c r="M435" s="29">
        <v>31.0</v>
      </c>
      <c r="N435" s="23">
        <f t="shared" si="1"/>
        <v>-126</v>
      </c>
      <c r="O435" s="23" t="s">
        <v>1992</v>
      </c>
      <c r="P435" s="23" t="s">
        <v>40</v>
      </c>
      <c r="R435" s="36"/>
    </row>
    <row r="436">
      <c r="A436" s="29">
        <v>2005.0</v>
      </c>
      <c r="B436" s="29">
        <v>89.0</v>
      </c>
      <c r="C436" s="29">
        <v>1.0</v>
      </c>
      <c r="D436" s="23" t="s">
        <v>2017</v>
      </c>
      <c r="E436" s="23" t="s">
        <v>2006</v>
      </c>
      <c r="F436" s="29">
        <v>360109.0</v>
      </c>
      <c r="G436" s="29">
        <v>2999.0</v>
      </c>
      <c r="H436" s="29">
        <v>109.0</v>
      </c>
      <c r="I436" s="29">
        <v>3163.0</v>
      </c>
      <c r="J436" s="29">
        <v>1.0</v>
      </c>
      <c r="K436" s="29">
        <v>105.0</v>
      </c>
      <c r="L436" s="29">
        <v>113.0</v>
      </c>
      <c r="M436" s="29">
        <v>29.0</v>
      </c>
      <c r="N436" s="23">
        <f t="shared" si="1"/>
        <v>-164</v>
      </c>
      <c r="O436" s="23" t="s">
        <v>1992</v>
      </c>
      <c r="P436" s="23" t="s">
        <v>2007</v>
      </c>
      <c r="Q436" s="36"/>
      <c r="R436" s="36"/>
    </row>
    <row r="437">
      <c r="A437" s="29">
        <v>2005.0</v>
      </c>
      <c r="B437" s="29">
        <v>94.0</v>
      </c>
      <c r="C437" s="29">
        <v>1.0</v>
      </c>
      <c r="D437" s="23" t="s">
        <v>2018</v>
      </c>
      <c r="E437" s="23" t="s">
        <v>1925</v>
      </c>
      <c r="F437" s="29">
        <v>245071.0</v>
      </c>
      <c r="G437" s="29">
        <v>1487.0</v>
      </c>
      <c r="H437" s="29">
        <v>86.0</v>
      </c>
      <c r="I437" s="29">
        <v>1492.0</v>
      </c>
      <c r="J437" s="29">
        <v>1.0</v>
      </c>
      <c r="K437" s="29">
        <v>100.0</v>
      </c>
      <c r="L437" s="29">
        <v>164.0</v>
      </c>
      <c r="M437" s="29">
        <v>17.0</v>
      </c>
      <c r="N437" s="23">
        <f t="shared" si="1"/>
        <v>-5</v>
      </c>
      <c r="O437" s="23" t="s">
        <v>1992</v>
      </c>
      <c r="P437" s="23" t="s">
        <v>40</v>
      </c>
      <c r="R437" s="36"/>
    </row>
    <row r="438">
      <c r="A438" s="29">
        <v>2005.0</v>
      </c>
      <c r="B438" s="29">
        <v>110.0</v>
      </c>
      <c r="C438" s="29">
        <v>1.0</v>
      </c>
      <c r="D438" s="23" t="s">
        <v>2019</v>
      </c>
      <c r="E438" s="23" t="s">
        <v>1946</v>
      </c>
      <c r="F438" s="29">
        <v>227000.0</v>
      </c>
      <c r="G438" s="29">
        <v>1081.0</v>
      </c>
      <c r="H438" s="29">
        <v>47.0</v>
      </c>
      <c r="I438" s="29">
        <v>854.0</v>
      </c>
      <c r="J438" s="29">
        <v>1.0</v>
      </c>
      <c r="K438" s="29">
        <v>79.0</v>
      </c>
      <c r="L438" s="29">
        <v>265.0</v>
      </c>
      <c r="M438" s="29">
        <v>18.0</v>
      </c>
      <c r="N438" s="23">
        <f t="shared" si="1"/>
        <v>227</v>
      </c>
      <c r="O438" s="23" t="s">
        <v>1992</v>
      </c>
      <c r="P438" s="23" t="s">
        <v>40</v>
      </c>
      <c r="R438" s="36"/>
    </row>
    <row r="439">
      <c r="A439" s="29">
        <v>2005.0</v>
      </c>
      <c r="B439" s="29">
        <v>119.0</v>
      </c>
      <c r="C439" s="29">
        <v>1.0</v>
      </c>
      <c r="D439" s="23" t="s">
        <v>2020</v>
      </c>
      <c r="E439" s="23" t="s">
        <v>1925</v>
      </c>
      <c r="F439" s="29">
        <v>152000.0</v>
      </c>
      <c r="G439" s="29">
        <v>800.0</v>
      </c>
      <c r="H439" s="29">
        <v>44.0</v>
      </c>
      <c r="I439" s="29">
        <v>703.0</v>
      </c>
      <c r="J439" s="29">
        <v>1.0</v>
      </c>
      <c r="K439" s="29">
        <v>87.0</v>
      </c>
      <c r="L439" s="29">
        <v>216.0</v>
      </c>
      <c r="M439" s="29">
        <v>15.0</v>
      </c>
      <c r="N439" s="23">
        <f t="shared" si="1"/>
        <v>97</v>
      </c>
      <c r="O439" s="23" t="s">
        <v>1992</v>
      </c>
      <c r="P439" s="23" t="s">
        <v>40</v>
      </c>
      <c r="R439" s="36"/>
    </row>
    <row r="440">
      <c r="A440" s="29">
        <v>2005.0</v>
      </c>
      <c r="B440" s="29">
        <v>128.0</v>
      </c>
      <c r="C440" s="29">
        <v>1.0</v>
      </c>
      <c r="D440" s="23" t="s">
        <v>2023</v>
      </c>
      <c r="E440" s="23" t="s">
        <v>2094</v>
      </c>
      <c r="F440" s="29">
        <v>210646.0</v>
      </c>
      <c r="G440" s="29">
        <v>1570.0</v>
      </c>
      <c r="H440" s="29">
        <v>55.0</v>
      </c>
      <c r="I440" s="29">
        <v>1455.0</v>
      </c>
      <c r="J440" s="29">
        <v>1.0</v>
      </c>
      <c r="K440" s="29">
        <v>92.0</v>
      </c>
      <c r="L440" s="29">
        <v>144.0</v>
      </c>
      <c r="M440" s="29">
        <v>26.0</v>
      </c>
      <c r="N440" s="23">
        <f t="shared" si="1"/>
        <v>115</v>
      </c>
      <c r="O440" s="23" t="s">
        <v>1992</v>
      </c>
      <c r="P440" s="23" t="s">
        <v>26</v>
      </c>
      <c r="R440" s="36"/>
    </row>
    <row r="441">
      <c r="A441" s="29">
        <v>2005.0</v>
      </c>
      <c r="B441" s="29">
        <v>129.0</v>
      </c>
      <c r="C441" s="29">
        <v>1.0</v>
      </c>
      <c r="D441" s="23" t="s">
        <v>2025</v>
      </c>
      <c r="E441" s="23" t="s">
        <v>1880</v>
      </c>
      <c r="F441" s="29">
        <v>119310.0</v>
      </c>
      <c r="G441" s="29">
        <v>635.0</v>
      </c>
      <c r="H441" s="29">
        <v>44.0</v>
      </c>
      <c r="I441" s="29">
        <v>563.0</v>
      </c>
      <c r="J441" s="29">
        <v>1.0</v>
      </c>
      <c r="K441" s="29">
        <v>88.0</v>
      </c>
      <c r="L441" s="29">
        <v>211.0</v>
      </c>
      <c r="M441" s="29">
        <v>12.0</v>
      </c>
      <c r="N441" s="23">
        <f t="shared" si="1"/>
        <v>72</v>
      </c>
      <c r="O441" s="23" t="s">
        <v>1992</v>
      </c>
      <c r="P441" s="23" t="s">
        <v>26</v>
      </c>
      <c r="R441" s="36"/>
    </row>
    <row r="442">
      <c r="A442" s="29">
        <v>2005.0</v>
      </c>
      <c r="B442" s="29">
        <v>131.0</v>
      </c>
      <c r="C442" s="29">
        <v>1.0</v>
      </c>
      <c r="D442" s="23" t="s">
        <v>2027</v>
      </c>
      <c r="E442" s="23" t="s">
        <v>1925</v>
      </c>
      <c r="F442" s="29">
        <v>345214.0</v>
      </c>
      <c r="G442" s="29">
        <v>2000.0</v>
      </c>
      <c r="H442" s="29">
        <v>125.0</v>
      </c>
      <c r="I442" s="29">
        <v>2191.0</v>
      </c>
      <c r="J442" s="29">
        <v>1.0</v>
      </c>
      <c r="K442" s="29">
        <v>109.0</v>
      </c>
      <c r="L442" s="29">
        <v>157.0</v>
      </c>
      <c r="M442" s="29">
        <v>17.0</v>
      </c>
      <c r="N442" s="23">
        <f t="shared" si="1"/>
        <v>-191</v>
      </c>
      <c r="O442" s="23" t="s">
        <v>1992</v>
      </c>
      <c r="P442" s="23" t="s">
        <v>26</v>
      </c>
      <c r="R442" s="36"/>
    </row>
    <row r="443">
      <c r="A443" s="29">
        <v>2005.0</v>
      </c>
      <c r="B443" s="29">
        <v>132.0</v>
      </c>
      <c r="C443" s="29">
        <v>1.0</v>
      </c>
      <c r="D443" s="23" t="s">
        <v>2029</v>
      </c>
      <c r="E443" s="23" t="s">
        <v>1904</v>
      </c>
      <c r="F443" s="29">
        <v>236099.0</v>
      </c>
      <c r="G443" s="29">
        <v>1500.0</v>
      </c>
      <c r="H443" s="29">
        <v>97.0</v>
      </c>
      <c r="I443" s="29">
        <v>1607.0</v>
      </c>
      <c r="J443" s="29">
        <v>1.0</v>
      </c>
      <c r="K443" s="29">
        <v>107.0</v>
      </c>
      <c r="L443" s="29">
        <v>146.0</v>
      </c>
      <c r="M443" s="29">
        <v>16.0</v>
      </c>
      <c r="N443" s="23">
        <f t="shared" si="1"/>
        <v>-107</v>
      </c>
      <c r="O443" s="23" t="s">
        <v>1992</v>
      </c>
      <c r="P443" s="23" t="s">
        <v>26</v>
      </c>
      <c r="R443" s="36"/>
    </row>
    <row r="444">
      <c r="A444" s="29">
        <v>2005.0</v>
      </c>
      <c r="B444" s="29">
        <v>134.0</v>
      </c>
      <c r="C444" s="29">
        <v>1.0</v>
      </c>
      <c r="D444" s="23" t="s">
        <v>2031</v>
      </c>
      <c r="E444" s="23" t="s">
        <v>1946</v>
      </c>
      <c r="F444" s="29">
        <v>106960.0</v>
      </c>
      <c r="G444" s="29">
        <v>563.0</v>
      </c>
      <c r="H444" s="29">
        <v>23.0</v>
      </c>
      <c r="I444" s="29">
        <v>550.0</v>
      </c>
      <c r="J444" s="29">
        <v>1.0</v>
      </c>
      <c r="K444" s="29">
        <v>97.0</v>
      </c>
      <c r="L444" s="29">
        <v>194.0</v>
      </c>
      <c r="M444" s="29">
        <v>23.0</v>
      </c>
      <c r="N444" s="23">
        <f t="shared" si="1"/>
        <v>13</v>
      </c>
      <c r="O444" s="23" t="s">
        <v>1992</v>
      </c>
      <c r="P444" s="23" t="s">
        <v>26</v>
      </c>
      <c r="R444" s="36"/>
    </row>
    <row r="445">
      <c r="A445" s="29">
        <v>2005.0</v>
      </c>
      <c r="B445" s="29">
        <v>139.0</v>
      </c>
      <c r="C445" s="29">
        <v>1.0</v>
      </c>
      <c r="D445" s="23" t="s">
        <v>2033</v>
      </c>
      <c r="E445" s="23" t="s">
        <v>1880</v>
      </c>
      <c r="F445" s="29">
        <v>186500.0</v>
      </c>
      <c r="G445" s="29">
        <v>800.0</v>
      </c>
      <c r="H445" s="29">
        <v>30.0</v>
      </c>
      <c r="I445" s="29">
        <v>841.0</v>
      </c>
      <c r="J445" s="29">
        <v>1.0</v>
      </c>
      <c r="K445" s="29">
        <v>105.0</v>
      </c>
      <c r="L445" s="29">
        <v>221.0</v>
      </c>
      <c r="M445" s="29">
        <v>28.0</v>
      </c>
      <c r="N445" s="23">
        <f t="shared" si="1"/>
        <v>-41</v>
      </c>
      <c r="O445" s="23" t="s">
        <v>1992</v>
      </c>
      <c r="P445" s="23" t="s">
        <v>26</v>
      </c>
      <c r="R445" s="36"/>
    </row>
    <row r="446">
      <c r="A446" s="29">
        <v>2005.0</v>
      </c>
      <c r="B446" s="29">
        <v>142.0</v>
      </c>
      <c r="C446" s="29">
        <v>1.0</v>
      </c>
      <c r="D446" s="23" t="s">
        <v>2035</v>
      </c>
      <c r="E446" s="23" t="s">
        <v>1925</v>
      </c>
      <c r="F446" s="29">
        <v>136531.0</v>
      </c>
      <c r="G446" s="29">
        <v>742.0</v>
      </c>
      <c r="H446" s="29">
        <v>25.0</v>
      </c>
      <c r="I446" s="29">
        <v>869.0</v>
      </c>
      <c r="J446" s="29">
        <v>1.0</v>
      </c>
      <c r="K446" s="29">
        <v>117.0</v>
      </c>
      <c r="L446" s="29">
        <v>157.0</v>
      </c>
      <c r="M446" s="29">
        <v>34.0</v>
      </c>
      <c r="N446" s="23">
        <f t="shared" si="1"/>
        <v>-127</v>
      </c>
      <c r="O446" s="23" t="s">
        <v>1992</v>
      </c>
      <c r="P446" s="23" t="s">
        <v>26</v>
      </c>
      <c r="R446" s="36"/>
    </row>
    <row r="447">
      <c r="A447" s="29">
        <v>2005.0</v>
      </c>
      <c r="B447" s="29">
        <v>146.0</v>
      </c>
      <c r="C447" s="29">
        <v>1.0</v>
      </c>
      <c r="D447" s="23" t="s">
        <v>2036</v>
      </c>
      <c r="E447" s="23" t="s">
        <v>1973</v>
      </c>
      <c r="F447" s="29">
        <v>235276.0</v>
      </c>
      <c r="G447" s="29">
        <v>1900.0</v>
      </c>
      <c r="H447" s="29">
        <v>83.0</v>
      </c>
      <c r="I447" s="29">
        <v>1297.0</v>
      </c>
      <c r="J447" s="29">
        <v>1.0</v>
      </c>
      <c r="K447" s="29">
        <v>68.0</v>
      </c>
      <c r="L447" s="29">
        <v>181.0</v>
      </c>
      <c r="M447" s="29">
        <v>15.0</v>
      </c>
      <c r="N447" s="23">
        <f t="shared" si="1"/>
        <v>603</v>
      </c>
      <c r="O447" s="23" t="s">
        <v>1992</v>
      </c>
      <c r="P447" s="23" t="s">
        <v>40</v>
      </c>
      <c r="R447" s="36"/>
    </row>
    <row r="448">
      <c r="A448" s="29">
        <v>2005.0</v>
      </c>
      <c r="B448" s="29">
        <v>155.0</v>
      </c>
      <c r="C448" s="29">
        <v>1.0</v>
      </c>
      <c r="D448" s="23" t="s">
        <v>2038</v>
      </c>
      <c r="E448" s="23" t="s">
        <v>1904</v>
      </c>
      <c r="F448" s="29">
        <v>565589.0</v>
      </c>
      <c r="G448" s="29">
        <v>3000.0</v>
      </c>
      <c r="H448" s="29">
        <v>164.0</v>
      </c>
      <c r="I448" s="29">
        <v>2978.0</v>
      </c>
      <c r="J448" s="29">
        <v>2.0</v>
      </c>
      <c r="K448" s="29">
        <v>99.0</v>
      </c>
      <c r="L448" s="29">
        <v>189.0</v>
      </c>
      <c r="M448" s="29">
        <v>18.0</v>
      </c>
      <c r="N448" s="23">
        <f t="shared" si="1"/>
        <v>22</v>
      </c>
      <c r="O448" s="23" t="s">
        <v>1992</v>
      </c>
      <c r="P448" s="23" t="s">
        <v>40</v>
      </c>
      <c r="R448" s="36"/>
    </row>
    <row r="449">
      <c r="A449" s="29">
        <v>2005.0</v>
      </c>
      <c r="B449" s="29">
        <v>159.0</v>
      </c>
      <c r="C449" s="29">
        <v>1.0</v>
      </c>
      <c r="D449" s="23" t="s">
        <v>2039</v>
      </c>
      <c r="E449" s="23" t="s">
        <v>1925</v>
      </c>
      <c r="F449" s="29">
        <v>229147.0</v>
      </c>
      <c r="G449" s="29">
        <v>1260.0</v>
      </c>
      <c r="H449" s="29">
        <v>51.0</v>
      </c>
      <c r="I449" s="29">
        <v>1173.0</v>
      </c>
      <c r="J449" s="29">
        <v>1.0</v>
      </c>
      <c r="K449" s="29">
        <v>93.0</v>
      </c>
      <c r="L449" s="29">
        <v>195.0</v>
      </c>
      <c r="M449" s="29">
        <v>23.0</v>
      </c>
      <c r="N449" s="23">
        <f t="shared" si="1"/>
        <v>87</v>
      </c>
      <c r="O449" s="23" t="s">
        <v>1992</v>
      </c>
      <c r="P449" s="23" t="s">
        <v>40</v>
      </c>
      <c r="R449" s="36"/>
    </row>
    <row r="450">
      <c r="A450" s="29">
        <v>2005.0</v>
      </c>
      <c r="B450" s="29">
        <v>164.0</v>
      </c>
      <c r="C450" s="29">
        <v>1.0</v>
      </c>
      <c r="D450" s="23" t="s">
        <v>2042</v>
      </c>
      <c r="E450" s="23" t="s">
        <v>1925</v>
      </c>
      <c r="F450" s="29">
        <v>272800.0</v>
      </c>
      <c r="G450" s="29">
        <v>1475.0</v>
      </c>
      <c r="H450" s="29">
        <v>64.0</v>
      </c>
      <c r="I450" s="29">
        <v>1471.0</v>
      </c>
      <c r="J450" s="29">
        <v>1.0</v>
      </c>
      <c r="K450" s="29">
        <v>99.0</v>
      </c>
      <c r="L450" s="29">
        <v>185.0</v>
      </c>
      <c r="M450" s="29">
        <v>22.0</v>
      </c>
      <c r="N450" s="23">
        <f t="shared" si="1"/>
        <v>4</v>
      </c>
      <c r="O450" s="23" t="s">
        <v>1992</v>
      </c>
      <c r="P450" s="23" t="s">
        <v>40</v>
      </c>
      <c r="R450" s="36"/>
    </row>
    <row r="451">
      <c r="A451" s="29">
        <v>2005.0</v>
      </c>
      <c r="B451" s="29">
        <v>165.0</v>
      </c>
      <c r="C451" s="29">
        <v>1.0</v>
      </c>
      <c r="D451" s="23" t="s">
        <v>2045</v>
      </c>
      <c r="E451" s="23" t="s">
        <v>1973</v>
      </c>
      <c r="F451" s="29">
        <v>210879.0</v>
      </c>
      <c r="G451" s="29">
        <v>1560.0</v>
      </c>
      <c r="H451" s="29">
        <v>52.0</v>
      </c>
      <c r="I451" s="29">
        <v>614.0</v>
      </c>
      <c r="J451" s="29">
        <v>1.0</v>
      </c>
      <c r="K451" s="29">
        <v>39.0</v>
      </c>
      <c r="L451" s="29">
        <v>343.0</v>
      </c>
      <c r="M451" s="29">
        <v>11.0</v>
      </c>
      <c r="N451" s="23">
        <f t="shared" si="1"/>
        <v>946</v>
      </c>
      <c r="O451" s="23" t="s">
        <v>1992</v>
      </c>
      <c r="P451" s="23" t="s">
        <v>40</v>
      </c>
      <c r="R451" s="36"/>
    </row>
    <row r="452">
      <c r="A452" s="29">
        <v>2005.0</v>
      </c>
      <c r="B452" s="29">
        <v>4.0</v>
      </c>
      <c r="C452" s="29">
        <v>2.0</v>
      </c>
      <c r="D452" s="23" t="s">
        <v>1991</v>
      </c>
      <c r="E452" s="23" t="s">
        <v>2094</v>
      </c>
      <c r="F452" s="29">
        <v>109529.0</v>
      </c>
      <c r="G452" s="29">
        <v>620.0</v>
      </c>
      <c r="H452" s="29">
        <v>37.0</v>
      </c>
      <c r="I452" s="29">
        <v>570.0</v>
      </c>
      <c r="J452" s="29">
        <v>1.0</v>
      </c>
      <c r="K452" s="29">
        <v>91.0</v>
      </c>
      <c r="L452" s="29">
        <v>192.0</v>
      </c>
      <c r="M452" s="29">
        <v>15.0</v>
      </c>
      <c r="N452" s="23">
        <f t="shared" si="1"/>
        <v>50</v>
      </c>
      <c r="O452" s="23" t="s">
        <v>544</v>
      </c>
      <c r="P452" s="23" t="s">
        <v>26</v>
      </c>
      <c r="R452" s="36"/>
    </row>
    <row r="453">
      <c r="A453" s="29">
        <v>2005.0</v>
      </c>
      <c r="B453" s="29">
        <v>7.0</v>
      </c>
      <c r="C453" s="29">
        <v>2.0</v>
      </c>
      <c r="D453" s="23" t="s">
        <v>1994</v>
      </c>
      <c r="E453" s="23" t="s">
        <v>1925</v>
      </c>
      <c r="F453" s="29">
        <v>142500.0</v>
      </c>
      <c r="G453" s="29">
        <v>924.0</v>
      </c>
      <c r="H453" s="29">
        <v>41.0</v>
      </c>
      <c r="I453" s="29">
        <v>736.0</v>
      </c>
      <c r="J453" s="29">
        <v>1.0</v>
      </c>
      <c r="K453" s="29">
        <v>79.0</v>
      </c>
      <c r="L453" s="29">
        <v>193.0</v>
      </c>
      <c r="M453" s="29">
        <v>17.0</v>
      </c>
      <c r="N453" s="23">
        <f t="shared" si="1"/>
        <v>188</v>
      </c>
      <c r="O453" s="23" t="s">
        <v>544</v>
      </c>
      <c r="P453" s="23" t="s">
        <v>40</v>
      </c>
      <c r="R453" s="36"/>
    </row>
    <row r="454">
      <c r="A454" s="29">
        <v>2005.0</v>
      </c>
      <c r="B454" s="29">
        <v>11.0</v>
      </c>
      <c r="C454" s="29">
        <v>2.0</v>
      </c>
      <c r="D454" s="23" t="s">
        <v>1998</v>
      </c>
      <c r="E454" s="23" t="s">
        <v>1973</v>
      </c>
      <c r="F454" s="29">
        <v>217764.0</v>
      </c>
      <c r="G454" s="29">
        <v>1225.0</v>
      </c>
      <c r="H454" s="29">
        <v>49.0</v>
      </c>
      <c r="I454" s="29">
        <v>371.0</v>
      </c>
      <c r="J454" s="29">
        <v>1.0</v>
      </c>
      <c r="K454" s="29">
        <v>30.0</v>
      </c>
      <c r="L454" s="29">
        <v>586.0</v>
      </c>
      <c r="M454" s="29">
        <v>7.0</v>
      </c>
      <c r="N454" s="23">
        <f t="shared" si="1"/>
        <v>854</v>
      </c>
      <c r="O454" s="23" t="s">
        <v>544</v>
      </c>
      <c r="P454" s="23" t="s">
        <v>40</v>
      </c>
      <c r="R454" s="36"/>
    </row>
    <row r="455">
      <c r="A455" s="29">
        <v>2005.0</v>
      </c>
      <c r="B455" s="29">
        <v>32.0</v>
      </c>
      <c r="C455" s="29">
        <v>2.0</v>
      </c>
      <c r="D455" s="23" t="s">
        <v>2002</v>
      </c>
      <c r="E455" s="23" t="s">
        <v>1971</v>
      </c>
      <c r="F455" s="29">
        <v>69300.0</v>
      </c>
      <c r="G455" s="29">
        <v>800.0</v>
      </c>
      <c r="H455" s="29">
        <v>32.0</v>
      </c>
      <c r="I455" s="29">
        <v>505.0</v>
      </c>
      <c r="J455" s="29">
        <v>1.0</v>
      </c>
      <c r="K455" s="29">
        <v>63.0</v>
      </c>
      <c r="L455" s="29">
        <v>137.0</v>
      </c>
      <c r="M455" s="29">
        <v>15.0</v>
      </c>
      <c r="N455" s="23">
        <f t="shared" si="1"/>
        <v>295</v>
      </c>
      <c r="O455" s="23" t="s">
        <v>544</v>
      </c>
      <c r="P455" s="23" t="s">
        <v>26</v>
      </c>
      <c r="R455" s="36"/>
    </row>
    <row r="456">
      <c r="A456" s="29">
        <v>2005.0</v>
      </c>
      <c r="B456" s="29">
        <v>40.0</v>
      </c>
      <c r="C456" s="29">
        <v>2.0</v>
      </c>
      <c r="D456" s="23" t="s">
        <v>2003</v>
      </c>
      <c r="E456" s="23" t="s">
        <v>1880</v>
      </c>
      <c r="F456" s="29">
        <v>34000.0</v>
      </c>
      <c r="G456" s="29">
        <v>225.0</v>
      </c>
      <c r="H456" s="29">
        <v>12.0</v>
      </c>
      <c r="I456" s="29">
        <v>197.0</v>
      </c>
      <c r="J456" s="29">
        <v>1.0</v>
      </c>
      <c r="K456" s="29">
        <v>87.0</v>
      </c>
      <c r="L456" s="29">
        <v>172.0</v>
      </c>
      <c r="M456" s="29">
        <v>16.0</v>
      </c>
      <c r="N456" s="23">
        <f t="shared" si="1"/>
        <v>28</v>
      </c>
      <c r="O456" s="23" t="s">
        <v>544</v>
      </c>
      <c r="P456" s="23" t="s">
        <v>26</v>
      </c>
      <c r="R456" s="36"/>
    </row>
    <row r="457">
      <c r="A457" s="29">
        <v>2005.0</v>
      </c>
      <c r="B457" s="29">
        <v>43.0</v>
      </c>
      <c r="C457" s="29">
        <v>2.0</v>
      </c>
      <c r="D457" s="23" t="s">
        <v>2004</v>
      </c>
      <c r="E457" s="23" t="s">
        <v>1972</v>
      </c>
      <c r="F457" s="29">
        <v>255000.0</v>
      </c>
      <c r="G457" s="29">
        <v>1968.0</v>
      </c>
      <c r="H457" s="29">
        <v>66.0</v>
      </c>
      <c r="I457" s="29">
        <v>1187.0</v>
      </c>
      <c r="J457" s="29">
        <v>1.0</v>
      </c>
      <c r="K457" s="29">
        <v>60.0</v>
      </c>
      <c r="L457" s="29">
        <v>214.0</v>
      </c>
      <c r="M457" s="29">
        <v>17.0</v>
      </c>
      <c r="N457" s="23">
        <f t="shared" si="1"/>
        <v>781</v>
      </c>
      <c r="O457" s="23" t="s">
        <v>544</v>
      </c>
      <c r="P457" s="23" t="s">
        <v>40</v>
      </c>
      <c r="R457" s="36"/>
    </row>
    <row r="458">
      <c r="A458" s="29">
        <v>2005.0</v>
      </c>
      <c r="B458" s="29">
        <v>47.0</v>
      </c>
      <c r="C458" s="29">
        <v>2.0</v>
      </c>
      <c r="D458" s="23" t="s">
        <v>2005</v>
      </c>
      <c r="E458" s="23" t="s">
        <v>1946</v>
      </c>
      <c r="F458" s="29">
        <v>83035.0</v>
      </c>
      <c r="G458" s="29">
        <v>649.0</v>
      </c>
      <c r="H458" s="29">
        <v>24.0</v>
      </c>
      <c r="I458" s="29">
        <v>464.0</v>
      </c>
      <c r="J458" s="29">
        <v>1.0</v>
      </c>
      <c r="K458" s="29">
        <v>71.0</v>
      </c>
      <c r="L458" s="29">
        <v>178.0</v>
      </c>
      <c r="M458" s="29">
        <v>19.0</v>
      </c>
      <c r="N458" s="23">
        <f t="shared" si="1"/>
        <v>185</v>
      </c>
      <c r="O458" s="23" t="s">
        <v>544</v>
      </c>
      <c r="P458" s="23" t="s">
        <v>26</v>
      </c>
      <c r="R458" s="36"/>
    </row>
    <row r="459">
      <c r="A459" s="29">
        <v>2005.0</v>
      </c>
      <c r="B459" s="29">
        <v>48.0</v>
      </c>
      <c r="C459" s="29">
        <v>2.0</v>
      </c>
      <c r="D459" s="23" t="s">
        <v>2008</v>
      </c>
      <c r="E459" s="23" t="s">
        <v>1880</v>
      </c>
      <c r="F459" s="29">
        <v>83021.0</v>
      </c>
      <c r="G459" s="29">
        <v>500.0</v>
      </c>
      <c r="H459" s="29">
        <v>20.0</v>
      </c>
      <c r="I459" s="29">
        <v>409.0</v>
      </c>
      <c r="J459" s="29">
        <v>1.0</v>
      </c>
      <c r="K459" s="29">
        <v>81.0</v>
      </c>
      <c r="L459" s="29">
        <v>202.0</v>
      </c>
      <c r="M459" s="29">
        <v>20.0</v>
      </c>
      <c r="N459" s="23">
        <f t="shared" si="1"/>
        <v>91</v>
      </c>
      <c r="O459" s="23" t="s">
        <v>544</v>
      </c>
      <c r="P459" s="23" t="s">
        <v>26</v>
      </c>
      <c r="R459" s="36"/>
    </row>
    <row r="460">
      <c r="A460" s="29">
        <v>2005.0</v>
      </c>
      <c r="B460" s="29">
        <v>49.0</v>
      </c>
      <c r="C460" s="29">
        <v>2.0</v>
      </c>
      <c r="D460" s="23" t="s">
        <v>2009</v>
      </c>
      <c r="E460" s="23" t="s">
        <v>1973</v>
      </c>
      <c r="F460" s="29">
        <v>168232.0</v>
      </c>
      <c r="G460" s="29">
        <v>1150.0</v>
      </c>
      <c r="H460" s="29">
        <v>48.0</v>
      </c>
      <c r="I460" s="29">
        <v>1063.0</v>
      </c>
      <c r="J460" s="29">
        <v>1.0</v>
      </c>
      <c r="K460" s="29">
        <v>92.0</v>
      </c>
      <c r="L460" s="29">
        <v>158.0</v>
      </c>
      <c r="M460" s="29">
        <v>22.0</v>
      </c>
      <c r="N460" s="23">
        <f t="shared" si="1"/>
        <v>87</v>
      </c>
      <c r="O460" s="23" t="s">
        <v>544</v>
      </c>
      <c r="P460" s="23" t="s">
        <v>40</v>
      </c>
      <c r="R460" s="36"/>
    </row>
    <row r="461">
      <c r="A461" s="29">
        <v>2005.0</v>
      </c>
      <c r="B461" s="29">
        <v>52.0</v>
      </c>
      <c r="C461" s="29">
        <v>2.0</v>
      </c>
      <c r="D461" s="23" t="s">
        <v>2010</v>
      </c>
      <c r="E461" s="23" t="s">
        <v>1904</v>
      </c>
      <c r="F461" s="29">
        <v>128560.0</v>
      </c>
      <c r="G461" s="29">
        <v>740.0</v>
      </c>
      <c r="H461" s="29">
        <v>37.0</v>
      </c>
      <c r="I461" s="29">
        <v>747.0</v>
      </c>
      <c r="J461" s="29">
        <v>1.0</v>
      </c>
      <c r="K461" s="29">
        <v>100.0</v>
      </c>
      <c r="L461" s="29">
        <v>172.0</v>
      </c>
      <c r="M461" s="29">
        <v>20.0</v>
      </c>
      <c r="N461" s="23">
        <f t="shared" si="1"/>
        <v>-7</v>
      </c>
      <c r="O461" s="23" t="s">
        <v>544</v>
      </c>
      <c r="P461" s="23" t="s">
        <v>26</v>
      </c>
      <c r="R461" s="36"/>
    </row>
    <row r="462">
      <c r="A462" s="29">
        <v>2005.0</v>
      </c>
      <c r="B462" s="29">
        <v>54.0</v>
      </c>
      <c r="C462" s="29">
        <v>2.0</v>
      </c>
      <c r="D462" s="23" t="s">
        <v>2011</v>
      </c>
      <c r="E462" s="23" t="s">
        <v>1904</v>
      </c>
      <c r="F462" s="29">
        <v>306200.0</v>
      </c>
      <c r="G462" s="29">
        <v>1850.0</v>
      </c>
      <c r="H462" s="29">
        <v>94.0</v>
      </c>
      <c r="I462" s="29">
        <v>1779.0</v>
      </c>
      <c r="J462" s="29">
        <v>2.0</v>
      </c>
      <c r="K462" s="29">
        <v>96.0</v>
      </c>
      <c r="L462" s="29">
        <v>172.0</v>
      </c>
      <c r="M462" s="29">
        <v>18.0</v>
      </c>
      <c r="N462" s="23">
        <f t="shared" si="1"/>
        <v>71</v>
      </c>
      <c r="O462" s="23" t="s">
        <v>544</v>
      </c>
      <c r="P462" s="23" t="s">
        <v>26</v>
      </c>
      <c r="R462" s="36"/>
    </row>
    <row r="463">
      <c r="A463" s="29">
        <v>2005.0</v>
      </c>
      <c r="B463" s="29">
        <v>56.0</v>
      </c>
      <c r="C463" s="29">
        <v>2.0</v>
      </c>
      <c r="D463" s="23" t="s">
        <v>2014</v>
      </c>
      <c r="E463" s="23" t="s">
        <v>1904</v>
      </c>
      <c r="F463" s="29">
        <v>73406.0</v>
      </c>
      <c r="G463" s="29">
        <v>475.0</v>
      </c>
      <c r="H463" s="29">
        <v>19.0</v>
      </c>
      <c r="I463" s="29">
        <v>531.0</v>
      </c>
      <c r="J463" s="29">
        <v>1.0</v>
      </c>
      <c r="K463" s="29">
        <v>111.0</v>
      </c>
      <c r="L463" s="29">
        <v>138.0</v>
      </c>
      <c r="M463" s="29">
        <v>27.0</v>
      </c>
      <c r="N463" s="23">
        <f t="shared" si="1"/>
        <v>-56</v>
      </c>
      <c r="O463" s="23" t="s">
        <v>544</v>
      </c>
      <c r="P463" s="23" t="s">
        <v>26</v>
      </c>
      <c r="R463" s="36"/>
    </row>
    <row r="464">
      <c r="A464" s="29">
        <v>2005.0</v>
      </c>
      <c r="B464" s="29">
        <v>64.0</v>
      </c>
      <c r="C464" s="29">
        <v>2.0</v>
      </c>
      <c r="D464" s="23" t="s">
        <v>2015</v>
      </c>
      <c r="E464" s="23" t="s">
        <v>2006</v>
      </c>
      <c r="F464" s="29">
        <v>858313.0</v>
      </c>
      <c r="G464" s="29">
        <v>4320.0</v>
      </c>
      <c r="H464" s="29">
        <v>240.0</v>
      </c>
      <c r="I464" s="29">
        <v>3447.0</v>
      </c>
      <c r="J464" s="29">
        <v>5.0</v>
      </c>
      <c r="K464" s="29">
        <v>79.0</v>
      </c>
      <c r="L464" s="29">
        <v>249.0</v>
      </c>
      <c r="M464" s="29">
        <v>14.0</v>
      </c>
      <c r="N464" s="23">
        <f t="shared" si="1"/>
        <v>873</v>
      </c>
      <c r="O464" s="23" t="s">
        <v>544</v>
      </c>
      <c r="P464" s="23" t="s">
        <v>2007</v>
      </c>
      <c r="Q464" s="36"/>
      <c r="R464" s="36"/>
    </row>
    <row r="465">
      <c r="A465" s="29">
        <v>2005.0</v>
      </c>
      <c r="B465" s="29">
        <v>77.0</v>
      </c>
      <c r="C465" s="29">
        <v>2.0</v>
      </c>
      <c r="D465" s="23" t="s">
        <v>2016</v>
      </c>
      <c r="E465" s="23" t="s">
        <v>1973</v>
      </c>
      <c r="F465" s="29">
        <v>313126.0</v>
      </c>
      <c r="G465" s="29">
        <v>1925.0</v>
      </c>
      <c r="H465" s="29">
        <v>73.0</v>
      </c>
      <c r="I465" s="29">
        <v>1556.0</v>
      </c>
      <c r="J465" s="29">
        <v>2.0</v>
      </c>
      <c r="K465" s="29">
        <v>80.0</v>
      </c>
      <c r="L465" s="29">
        <v>201.0</v>
      </c>
      <c r="M465" s="29">
        <v>21.0</v>
      </c>
      <c r="N465" s="23">
        <f t="shared" si="1"/>
        <v>369</v>
      </c>
      <c r="O465" s="23" t="s">
        <v>544</v>
      </c>
      <c r="P465" s="23" t="s">
        <v>40</v>
      </c>
      <c r="R465" s="36"/>
    </row>
    <row r="466">
      <c r="A466" s="29">
        <v>2005.0</v>
      </c>
      <c r="B466" s="29">
        <v>78.0</v>
      </c>
      <c r="C466" s="29">
        <v>2.0</v>
      </c>
      <c r="D466" s="23" t="s">
        <v>2054</v>
      </c>
      <c r="E466" s="23" t="s">
        <v>1880</v>
      </c>
      <c r="F466" s="29">
        <v>118338.0</v>
      </c>
      <c r="G466" s="29">
        <v>764.0</v>
      </c>
      <c r="H466" s="29">
        <v>31.0</v>
      </c>
      <c r="I466" s="29">
        <v>658.0</v>
      </c>
      <c r="J466" s="29">
        <v>1.0</v>
      </c>
      <c r="K466" s="29">
        <v>86.0</v>
      </c>
      <c r="L466" s="29">
        <v>179.0</v>
      </c>
      <c r="M466" s="29">
        <v>21.0</v>
      </c>
      <c r="N466" s="23">
        <f t="shared" si="1"/>
        <v>106</v>
      </c>
      <c r="O466" s="23" t="s">
        <v>544</v>
      </c>
      <c r="P466" s="23" t="s">
        <v>26</v>
      </c>
      <c r="R466" s="36"/>
    </row>
    <row r="467">
      <c r="A467" s="29">
        <v>2005.0</v>
      </c>
      <c r="B467" s="29">
        <v>89.0</v>
      </c>
      <c r="C467" s="29">
        <v>2.0</v>
      </c>
      <c r="D467" s="23" t="s">
        <v>2017</v>
      </c>
      <c r="E467" s="23" t="s">
        <v>2006</v>
      </c>
      <c r="F467" s="29">
        <v>411970.0</v>
      </c>
      <c r="G467" s="29">
        <v>3023.0</v>
      </c>
      <c r="H467" s="29">
        <v>120.0</v>
      </c>
      <c r="I467" s="29">
        <v>2558.0</v>
      </c>
      <c r="J467" s="29">
        <v>3.0</v>
      </c>
      <c r="K467" s="29">
        <v>84.0</v>
      </c>
      <c r="L467" s="29">
        <v>161.0</v>
      </c>
      <c r="M467" s="29">
        <v>21.0</v>
      </c>
      <c r="N467" s="23">
        <f t="shared" si="1"/>
        <v>465</v>
      </c>
      <c r="O467" s="23" t="s">
        <v>544</v>
      </c>
      <c r="P467" s="23" t="s">
        <v>2007</v>
      </c>
      <c r="Q467" s="36"/>
      <c r="R467" s="36"/>
    </row>
    <row r="468">
      <c r="A468" s="29">
        <v>2005.0</v>
      </c>
      <c r="B468" s="29">
        <v>94.0</v>
      </c>
      <c r="C468" s="29">
        <v>2.0</v>
      </c>
      <c r="D468" s="23" t="s">
        <v>2018</v>
      </c>
      <c r="E468" s="23" t="s">
        <v>1925</v>
      </c>
      <c r="F468" s="29">
        <v>253756.0</v>
      </c>
      <c r="G468" s="29">
        <v>1650.0</v>
      </c>
      <c r="H468" s="29">
        <v>75.0</v>
      </c>
      <c r="I468" s="29">
        <v>1435.0</v>
      </c>
      <c r="J468" s="29">
        <v>2.0</v>
      </c>
      <c r="K468" s="29">
        <v>86.0</v>
      </c>
      <c r="L468" s="29">
        <v>176.0</v>
      </c>
      <c r="M468" s="29">
        <v>19.0</v>
      </c>
      <c r="N468" s="23">
        <f t="shared" si="1"/>
        <v>215</v>
      </c>
      <c r="O468" s="23" t="s">
        <v>544</v>
      </c>
      <c r="P468" s="23" t="s">
        <v>40</v>
      </c>
      <c r="R468" s="36"/>
    </row>
    <row r="469">
      <c r="A469" s="29">
        <v>2005.0</v>
      </c>
      <c r="B469" s="29">
        <v>110.0</v>
      </c>
      <c r="C469" s="29">
        <v>2.0</v>
      </c>
      <c r="D469" s="23" t="s">
        <v>2019</v>
      </c>
      <c r="E469" s="23" t="s">
        <v>1946</v>
      </c>
      <c r="F469" s="29">
        <v>108250.0</v>
      </c>
      <c r="G469" s="29">
        <v>680.0</v>
      </c>
      <c r="H469" s="29">
        <v>50.0</v>
      </c>
      <c r="I469" s="29">
        <v>669.0</v>
      </c>
      <c r="J469" s="29">
        <v>1.0</v>
      </c>
      <c r="K469" s="29">
        <v>98.0</v>
      </c>
      <c r="L469" s="29">
        <v>161.0</v>
      </c>
      <c r="M469" s="29">
        <v>13.0</v>
      </c>
      <c r="N469" s="23">
        <f t="shared" si="1"/>
        <v>11</v>
      </c>
      <c r="O469" s="23" t="s">
        <v>544</v>
      </c>
      <c r="P469" s="23" t="s">
        <v>40</v>
      </c>
      <c r="R469" s="36"/>
    </row>
    <row r="470">
      <c r="A470" s="29">
        <v>2005.0</v>
      </c>
      <c r="B470" s="29">
        <v>119.0</v>
      </c>
      <c r="C470" s="29">
        <v>2.0</v>
      </c>
      <c r="D470" s="23" t="s">
        <v>2020</v>
      </c>
      <c r="E470" s="23" t="s">
        <v>1925</v>
      </c>
      <c r="F470" s="29">
        <v>88874.0</v>
      </c>
      <c r="G470" s="29">
        <v>750.0</v>
      </c>
      <c r="H470" s="29">
        <v>43.0</v>
      </c>
      <c r="I470" s="29">
        <v>563.0</v>
      </c>
      <c r="J470" s="29">
        <v>1.0</v>
      </c>
      <c r="K470" s="29">
        <v>75.0</v>
      </c>
      <c r="L470" s="29">
        <v>157.0</v>
      </c>
      <c r="M470" s="29">
        <v>13.0</v>
      </c>
      <c r="N470" s="23">
        <f t="shared" si="1"/>
        <v>187</v>
      </c>
      <c r="O470" s="23" t="s">
        <v>544</v>
      </c>
      <c r="P470" s="23" t="s">
        <v>40</v>
      </c>
      <c r="R470" s="36"/>
    </row>
    <row r="471">
      <c r="A471" s="29">
        <v>2005.0</v>
      </c>
      <c r="B471" s="29">
        <v>128.0</v>
      </c>
      <c r="C471" s="29">
        <v>2.0</v>
      </c>
      <c r="D471" s="23" t="s">
        <v>2023</v>
      </c>
      <c r="E471" s="23" t="s">
        <v>2094</v>
      </c>
      <c r="F471" s="29">
        <v>132720.0</v>
      </c>
      <c r="G471" s="29">
        <v>920.0</v>
      </c>
      <c r="H471" s="29">
        <v>38.0</v>
      </c>
      <c r="I471" s="29">
        <v>850.0</v>
      </c>
      <c r="J471" s="29">
        <v>1.0</v>
      </c>
      <c r="K471" s="29">
        <v>92.0</v>
      </c>
      <c r="L471" s="29">
        <v>156.0</v>
      </c>
      <c r="M471" s="29">
        <v>22.0</v>
      </c>
      <c r="N471" s="23">
        <f t="shared" si="1"/>
        <v>70</v>
      </c>
      <c r="O471" s="23" t="s">
        <v>544</v>
      </c>
      <c r="P471" s="23" t="s">
        <v>26</v>
      </c>
      <c r="R471" s="36"/>
    </row>
    <row r="472">
      <c r="A472" s="29">
        <v>2005.0</v>
      </c>
      <c r="B472" s="29">
        <v>129.0</v>
      </c>
      <c r="C472" s="29">
        <v>2.0</v>
      </c>
      <c r="D472" s="23" t="s">
        <v>2025</v>
      </c>
      <c r="E472" s="23" t="s">
        <v>1880</v>
      </c>
      <c r="F472" s="29">
        <v>86426.0</v>
      </c>
      <c r="G472" s="29">
        <v>494.0</v>
      </c>
      <c r="H472" s="29">
        <v>28.0</v>
      </c>
      <c r="I472" s="29">
        <v>427.0</v>
      </c>
      <c r="J472" s="29">
        <v>1.0</v>
      </c>
      <c r="K472" s="29">
        <v>86.0</v>
      </c>
      <c r="L472" s="29">
        <v>202.0</v>
      </c>
      <c r="M472" s="29">
        <v>15.0</v>
      </c>
      <c r="N472" s="23">
        <f t="shared" si="1"/>
        <v>67</v>
      </c>
      <c r="O472" s="23" t="s">
        <v>544</v>
      </c>
      <c r="P472" s="23" t="s">
        <v>26</v>
      </c>
      <c r="R472" s="36"/>
    </row>
    <row r="473">
      <c r="A473" s="29">
        <v>2005.0</v>
      </c>
      <c r="B473" s="29">
        <v>131.0</v>
      </c>
      <c r="C473" s="29">
        <v>2.0</v>
      </c>
      <c r="D473" s="23" t="s">
        <v>2027</v>
      </c>
      <c r="E473" s="23" t="s">
        <v>1925</v>
      </c>
      <c r="F473" s="29">
        <v>204382.0</v>
      </c>
      <c r="G473" s="29">
        <v>1700.0</v>
      </c>
      <c r="H473" s="29">
        <v>72.0</v>
      </c>
      <c r="I473" s="29">
        <v>1603.0</v>
      </c>
      <c r="J473" s="29">
        <v>2.0</v>
      </c>
      <c r="K473" s="29">
        <v>94.0</v>
      </c>
      <c r="L473" s="29">
        <v>127.0</v>
      </c>
      <c r="M473" s="29">
        <v>22.0</v>
      </c>
      <c r="N473" s="23">
        <f t="shared" si="1"/>
        <v>97</v>
      </c>
      <c r="O473" s="23" t="s">
        <v>544</v>
      </c>
      <c r="P473" s="23" t="s">
        <v>26</v>
      </c>
      <c r="R473" s="36"/>
    </row>
    <row r="474">
      <c r="A474" s="29">
        <v>2005.0</v>
      </c>
      <c r="B474" s="29">
        <v>132.0</v>
      </c>
      <c r="C474" s="29">
        <v>2.0</v>
      </c>
      <c r="D474" s="23" t="s">
        <v>2029</v>
      </c>
      <c r="E474" s="23" t="s">
        <v>1904</v>
      </c>
      <c r="F474" s="29">
        <v>215119.0</v>
      </c>
      <c r="G474" s="29">
        <v>1200.0</v>
      </c>
      <c r="H474" s="29">
        <v>60.0</v>
      </c>
      <c r="I474" s="29">
        <v>1199.0</v>
      </c>
      <c r="J474" s="29">
        <v>1.0</v>
      </c>
      <c r="K474" s="29">
        <v>99.0</v>
      </c>
      <c r="L474" s="29">
        <v>179.0</v>
      </c>
      <c r="M474" s="29">
        <v>19.0</v>
      </c>
      <c r="N474" s="23">
        <f t="shared" si="1"/>
        <v>1</v>
      </c>
      <c r="O474" s="23" t="s">
        <v>544</v>
      </c>
      <c r="P474" s="23" t="s">
        <v>26</v>
      </c>
      <c r="R474" s="36"/>
    </row>
    <row r="475">
      <c r="A475" s="29">
        <v>2005.0</v>
      </c>
      <c r="B475" s="29">
        <v>134.0</v>
      </c>
      <c r="C475" s="29">
        <v>2.0</v>
      </c>
      <c r="D475" s="23" t="s">
        <v>2031</v>
      </c>
      <c r="E475" s="23" t="s">
        <v>1946</v>
      </c>
      <c r="F475" s="29">
        <v>84195.0</v>
      </c>
      <c r="G475" s="29">
        <v>500.0</v>
      </c>
      <c r="H475" s="29">
        <v>29.0</v>
      </c>
      <c r="I475" s="29">
        <v>462.0</v>
      </c>
      <c r="J475" s="29">
        <v>1.0</v>
      </c>
      <c r="K475" s="29">
        <v>92.0</v>
      </c>
      <c r="L475" s="29">
        <v>182.0</v>
      </c>
      <c r="M475" s="29">
        <v>15.0</v>
      </c>
      <c r="N475" s="23">
        <f t="shared" si="1"/>
        <v>38</v>
      </c>
      <c r="O475" s="23" t="s">
        <v>544</v>
      </c>
      <c r="P475" s="23" t="s">
        <v>26</v>
      </c>
      <c r="R475" s="36"/>
    </row>
    <row r="476">
      <c r="A476" s="29">
        <v>2005.0</v>
      </c>
      <c r="B476" s="29">
        <v>139.0</v>
      </c>
      <c r="C476" s="29">
        <v>2.0</v>
      </c>
      <c r="D476" s="23" t="s">
        <v>2033</v>
      </c>
      <c r="E476" s="23" t="s">
        <v>1880</v>
      </c>
      <c r="F476" s="29">
        <v>133220.0</v>
      </c>
      <c r="G476" s="29">
        <v>732.0</v>
      </c>
      <c r="H476" s="29">
        <v>26.0</v>
      </c>
      <c r="I476" s="29">
        <v>767.0</v>
      </c>
      <c r="J476" s="29">
        <v>1.0</v>
      </c>
      <c r="K476" s="29">
        <v>104.0</v>
      </c>
      <c r="L476" s="29">
        <v>173.0</v>
      </c>
      <c r="M476" s="29">
        <v>29.0</v>
      </c>
      <c r="N476" s="23">
        <f t="shared" si="1"/>
        <v>-35</v>
      </c>
      <c r="O476" s="23" t="s">
        <v>544</v>
      </c>
      <c r="P476" s="23" t="s">
        <v>26</v>
      </c>
      <c r="R476" s="36"/>
    </row>
    <row r="477">
      <c r="A477" s="29">
        <v>2005.0</v>
      </c>
      <c r="B477" s="29">
        <v>142.0</v>
      </c>
      <c r="C477" s="29">
        <v>2.0</v>
      </c>
      <c r="D477" s="23" t="s">
        <v>2035</v>
      </c>
      <c r="E477" s="23" t="s">
        <v>1925</v>
      </c>
      <c r="F477" s="29">
        <v>109126.0</v>
      </c>
      <c r="G477" s="29">
        <v>951.0</v>
      </c>
      <c r="H477" s="29">
        <v>37.0</v>
      </c>
      <c r="I477" s="29">
        <v>952.0</v>
      </c>
      <c r="J477" s="29">
        <v>1.0</v>
      </c>
      <c r="K477" s="29">
        <v>100.0</v>
      </c>
      <c r="L477" s="29">
        <v>114.0</v>
      </c>
      <c r="M477" s="29">
        <v>25.0</v>
      </c>
      <c r="N477" s="23">
        <f t="shared" si="1"/>
        <v>-1</v>
      </c>
      <c r="O477" s="23" t="s">
        <v>544</v>
      </c>
      <c r="P477" s="23" t="s">
        <v>26</v>
      </c>
      <c r="R477" s="36"/>
    </row>
    <row r="478">
      <c r="A478" s="29">
        <v>2005.0</v>
      </c>
      <c r="B478" s="29">
        <v>146.0</v>
      </c>
      <c r="C478" s="29">
        <v>2.0</v>
      </c>
      <c r="D478" s="23" t="s">
        <v>2036</v>
      </c>
      <c r="E478" s="23" t="s">
        <v>1973</v>
      </c>
      <c r="F478" s="29">
        <v>140000.0</v>
      </c>
      <c r="G478" s="29">
        <v>988.0</v>
      </c>
      <c r="H478" s="29">
        <v>38.0</v>
      </c>
      <c r="I478" s="29">
        <v>949.0</v>
      </c>
      <c r="J478" s="29">
        <v>1.0</v>
      </c>
      <c r="K478" s="29">
        <v>96.0</v>
      </c>
      <c r="L478" s="29">
        <v>147.0</v>
      </c>
      <c r="M478" s="29">
        <v>24.0</v>
      </c>
      <c r="N478" s="23">
        <f t="shared" si="1"/>
        <v>39</v>
      </c>
      <c r="O478" s="23" t="s">
        <v>544</v>
      </c>
      <c r="P478" s="23" t="s">
        <v>40</v>
      </c>
      <c r="R478" s="36"/>
    </row>
    <row r="479">
      <c r="A479" s="29">
        <v>2005.0</v>
      </c>
      <c r="B479" s="29">
        <v>155.0</v>
      </c>
      <c r="C479" s="29">
        <v>2.0</v>
      </c>
      <c r="D479" s="23" t="s">
        <v>2038</v>
      </c>
      <c r="E479" s="23" t="s">
        <v>1904</v>
      </c>
      <c r="F479" s="29">
        <v>376107.0</v>
      </c>
      <c r="G479" s="29">
        <v>2280.0</v>
      </c>
      <c r="H479" s="29">
        <v>136.0</v>
      </c>
      <c r="I479" s="29">
        <v>2268.0</v>
      </c>
      <c r="J479" s="29">
        <v>2.0</v>
      </c>
      <c r="K479" s="29">
        <v>99.0</v>
      </c>
      <c r="L479" s="29">
        <v>165.0</v>
      </c>
      <c r="M479" s="29">
        <v>16.0</v>
      </c>
      <c r="N479" s="23">
        <f t="shared" si="1"/>
        <v>12</v>
      </c>
      <c r="O479" s="23" t="s">
        <v>544</v>
      </c>
      <c r="P479" s="23" t="s">
        <v>40</v>
      </c>
      <c r="R479" s="36"/>
    </row>
    <row r="480">
      <c r="A480" s="29">
        <v>2005.0</v>
      </c>
      <c r="B480" s="29">
        <v>159.0</v>
      </c>
      <c r="C480" s="29">
        <v>2.0</v>
      </c>
      <c r="D480" s="23" t="s">
        <v>2039</v>
      </c>
      <c r="E480" s="23" t="s">
        <v>1925</v>
      </c>
      <c r="F480" s="29">
        <v>122300.0</v>
      </c>
      <c r="G480" s="29">
        <v>750.0</v>
      </c>
      <c r="H480" s="29">
        <v>39.0</v>
      </c>
      <c r="I480" s="29">
        <v>589.0</v>
      </c>
      <c r="J480" s="29">
        <v>1.0</v>
      </c>
      <c r="K480" s="29">
        <v>78.0</v>
      </c>
      <c r="L480" s="29">
        <v>207.0</v>
      </c>
      <c r="M480" s="29">
        <v>15.0</v>
      </c>
      <c r="N480" s="23">
        <f t="shared" si="1"/>
        <v>161</v>
      </c>
      <c r="O480" s="23" t="s">
        <v>544</v>
      </c>
      <c r="P480" s="23" t="s">
        <v>40</v>
      </c>
      <c r="R480" s="36"/>
    </row>
    <row r="481">
      <c r="A481" s="29">
        <v>2005.0</v>
      </c>
      <c r="B481" s="29">
        <v>160.0</v>
      </c>
      <c r="C481" s="29">
        <v>2.0</v>
      </c>
      <c r="D481" s="23" t="s">
        <v>2055</v>
      </c>
      <c r="E481" s="23" t="s">
        <v>1880</v>
      </c>
      <c r="F481" s="29">
        <v>64150.0</v>
      </c>
      <c r="G481" s="29">
        <v>478.0</v>
      </c>
      <c r="H481" s="29">
        <v>20.0</v>
      </c>
      <c r="I481" s="29">
        <v>329.0</v>
      </c>
      <c r="J481" s="29">
        <v>1.0</v>
      </c>
      <c r="K481" s="29">
        <v>68.0</v>
      </c>
      <c r="L481" s="29">
        <v>194.0</v>
      </c>
      <c r="M481" s="29">
        <v>16.0</v>
      </c>
      <c r="N481" s="23">
        <f t="shared" si="1"/>
        <v>149</v>
      </c>
      <c r="O481" s="23" t="s">
        <v>544</v>
      </c>
      <c r="P481" s="23" t="s">
        <v>26</v>
      </c>
      <c r="R481" s="36"/>
    </row>
    <row r="482">
      <c r="A482" s="29">
        <v>2005.0</v>
      </c>
      <c r="B482" s="29">
        <v>164.0</v>
      </c>
      <c r="C482" s="29">
        <v>2.0</v>
      </c>
      <c r="D482" s="23" t="s">
        <v>2042</v>
      </c>
      <c r="E482" s="23" t="s">
        <v>1925</v>
      </c>
      <c r="F482" s="29">
        <v>184337.0</v>
      </c>
      <c r="G482" s="29">
        <v>1200.0</v>
      </c>
      <c r="H482" s="29">
        <v>48.0</v>
      </c>
      <c r="I482" s="29">
        <v>1018.0</v>
      </c>
      <c r="J482" s="29">
        <v>1.0</v>
      </c>
      <c r="K482" s="29">
        <v>84.0</v>
      </c>
      <c r="L482" s="29">
        <v>181.0</v>
      </c>
      <c r="M482" s="29">
        <v>21.0</v>
      </c>
      <c r="N482" s="23">
        <f t="shared" si="1"/>
        <v>182</v>
      </c>
      <c r="O482" s="23" t="s">
        <v>544</v>
      </c>
      <c r="P482" s="23" t="s">
        <v>40</v>
      </c>
      <c r="R482" s="36"/>
    </row>
    <row r="483">
      <c r="A483" s="29">
        <v>2005.0</v>
      </c>
      <c r="B483" s="29">
        <v>165.0</v>
      </c>
      <c r="C483" s="29">
        <v>2.0</v>
      </c>
      <c r="D483" s="23" t="s">
        <v>2045</v>
      </c>
      <c r="E483" s="23" t="s">
        <v>1973</v>
      </c>
      <c r="F483" s="29">
        <v>111889.0</v>
      </c>
      <c r="G483" s="29">
        <v>1140.0</v>
      </c>
      <c r="H483" s="29">
        <v>38.0</v>
      </c>
      <c r="I483" s="29">
        <v>454.0</v>
      </c>
      <c r="J483" s="29">
        <v>1.0</v>
      </c>
      <c r="K483" s="29">
        <v>39.0</v>
      </c>
      <c r="L483" s="29">
        <v>246.0</v>
      </c>
      <c r="M483" s="29">
        <v>11.0</v>
      </c>
      <c r="N483" s="23">
        <f t="shared" si="1"/>
        <v>686</v>
      </c>
      <c r="O483" s="23" t="s">
        <v>544</v>
      </c>
      <c r="P483" s="23" t="s">
        <v>40</v>
      </c>
      <c r="R483" s="36"/>
    </row>
    <row r="484">
      <c r="A484" s="29">
        <v>2005.0</v>
      </c>
      <c r="B484" s="29">
        <v>1.0</v>
      </c>
      <c r="C484" s="29">
        <v>3.0</v>
      </c>
      <c r="D484" s="23" t="s">
        <v>2056</v>
      </c>
      <c r="E484" s="23" t="s">
        <v>1880</v>
      </c>
      <c r="F484" s="29">
        <v>47967.0</v>
      </c>
      <c r="G484" s="29">
        <v>385.0</v>
      </c>
      <c r="H484" s="29">
        <v>22.0</v>
      </c>
      <c r="I484" s="29">
        <v>383.0</v>
      </c>
      <c r="J484" s="29">
        <v>1.0</v>
      </c>
      <c r="K484" s="29">
        <v>99.0</v>
      </c>
      <c r="L484" s="29">
        <v>125.0</v>
      </c>
      <c r="M484" s="29">
        <v>17.0</v>
      </c>
      <c r="N484" s="23">
        <f t="shared" si="1"/>
        <v>2</v>
      </c>
      <c r="O484" s="23" t="s">
        <v>138</v>
      </c>
      <c r="P484" s="23" t="s">
        <v>26</v>
      </c>
      <c r="R484" s="36"/>
    </row>
    <row r="485">
      <c r="A485" s="29">
        <v>2005.0</v>
      </c>
      <c r="B485" s="29">
        <v>4.0</v>
      </c>
      <c r="C485" s="29">
        <v>3.0</v>
      </c>
      <c r="D485" s="23" t="s">
        <v>1991</v>
      </c>
      <c r="E485" s="23" t="s">
        <v>2094</v>
      </c>
      <c r="F485" s="29">
        <v>255107.0</v>
      </c>
      <c r="G485" s="29">
        <v>2009.0</v>
      </c>
      <c r="H485" s="29">
        <v>98.0</v>
      </c>
      <c r="I485" s="29">
        <v>1842.0</v>
      </c>
      <c r="J485" s="29">
        <v>3.0</v>
      </c>
      <c r="K485" s="29">
        <v>91.0</v>
      </c>
      <c r="L485" s="29">
        <v>138.0</v>
      </c>
      <c r="M485" s="29">
        <v>18.0</v>
      </c>
      <c r="N485" s="23">
        <f t="shared" si="1"/>
        <v>167</v>
      </c>
      <c r="O485" s="23" t="s">
        <v>138</v>
      </c>
      <c r="P485" s="23" t="s">
        <v>26</v>
      </c>
      <c r="R485" s="36"/>
    </row>
    <row r="486">
      <c r="A486" s="29">
        <v>2005.0</v>
      </c>
      <c r="B486" s="29">
        <v>7.0</v>
      </c>
      <c r="C486" s="29">
        <v>3.0</v>
      </c>
      <c r="D486" s="23" t="s">
        <v>1994</v>
      </c>
      <c r="E486" s="23" t="s">
        <v>1925</v>
      </c>
      <c r="F486" s="29">
        <v>199100.0</v>
      </c>
      <c r="G486" s="29">
        <v>1645.0</v>
      </c>
      <c r="H486" s="29">
        <v>70.0</v>
      </c>
      <c r="I486" s="29">
        <v>1513.0</v>
      </c>
      <c r="J486" s="29">
        <v>3.0</v>
      </c>
      <c r="K486" s="29">
        <v>91.0</v>
      </c>
      <c r="L486" s="29">
        <v>131.0</v>
      </c>
      <c r="M486" s="29">
        <v>21.0</v>
      </c>
      <c r="N486" s="23">
        <f t="shared" si="1"/>
        <v>132</v>
      </c>
      <c r="O486" s="23" t="s">
        <v>138</v>
      </c>
      <c r="P486" s="23" t="s">
        <v>40</v>
      </c>
      <c r="R486" s="36"/>
    </row>
    <row r="487">
      <c r="A487" s="29">
        <v>2005.0</v>
      </c>
      <c r="B487" s="29">
        <v>11.0</v>
      </c>
      <c r="C487" s="29">
        <v>3.0</v>
      </c>
      <c r="D487" s="23" t="s">
        <v>1998</v>
      </c>
      <c r="E487" s="23" t="s">
        <v>1973</v>
      </c>
      <c r="F487" s="29">
        <v>114040.0</v>
      </c>
      <c r="G487" s="29">
        <v>1081.0</v>
      </c>
      <c r="H487" s="29">
        <v>50.0</v>
      </c>
      <c r="I487" s="29">
        <v>881.0</v>
      </c>
      <c r="J487" s="29">
        <v>3.0</v>
      </c>
      <c r="K487" s="29">
        <v>81.0</v>
      </c>
      <c r="L487" s="29">
        <v>129.0</v>
      </c>
      <c r="M487" s="29">
        <v>17.0</v>
      </c>
      <c r="N487" s="23">
        <f t="shared" si="1"/>
        <v>200</v>
      </c>
      <c r="O487" s="23" t="s">
        <v>138</v>
      </c>
      <c r="P487" s="23" t="s">
        <v>40</v>
      </c>
      <c r="R487" s="36"/>
    </row>
    <row r="488">
      <c r="A488" s="29">
        <v>2005.0</v>
      </c>
      <c r="B488" s="29">
        <v>12.0</v>
      </c>
      <c r="C488" s="29">
        <v>3.0</v>
      </c>
      <c r="D488" s="23" t="s">
        <v>1999</v>
      </c>
      <c r="E488" s="23" t="s">
        <v>1880</v>
      </c>
      <c r="F488" s="29">
        <v>96542.0</v>
      </c>
      <c r="G488" s="29">
        <v>830.0</v>
      </c>
      <c r="H488" s="29">
        <v>40.0</v>
      </c>
      <c r="I488" s="29">
        <v>626.0</v>
      </c>
      <c r="J488" s="29">
        <v>1.0</v>
      </c>
      <c r="K488" s="29">
        <v>75.0</v>
      </c>
      <c r="L488" s="29">
        <v>154.0</v>
      </c>
      <c r="M488" s="29">
        <v>15.0</v>
      </c>
      <c r="N488" s="23">
        <f t="shared" si="1"/>
        <v>204</v>
      </c>
      <c r="O488" s="23" t="s">
        <v>138</v>
      </c>
      <c r="P488" s="23" t="s">
        <v>26</v>
      </c>
      <c r="R488" s="36"/>
    </row>
    <row r="489">
      <c r="A489" s="29">
        <v>2005.0</v>
      </c>
      <c r="B489" s="29">
        <v>23.0</v>
      </c>
      <c r="C489" s="29">
        <v>3.0</v>
      </c>
      <c r="D489" s="23" t="s">
        <v>2001</v>
      </c>
      <c r="E489" s="23" t="s">
        <v>1880</v>
      </c>
      <c r="F489" s="29">
        <v>114510.0</v>
      </c>
      <c r="G489" s="29">
        <v>1025.0</v>
      </c>
      <c r="H489" s="29">
        <v>41.0</v>
      </c>
      <c r="I489" s="29">
        <v>919.0</v>
      </c>
      <c r="J489" s="29">
        <v>2.0</v>
      </c>
      <c r="K489" s="29">
        <v>89.0</v>
      </c>
      <c r="L489" s="29">
        <v>124.0</v>
      </c>
      <c r="M489" s="29">
        <v>22.0</v>
      </c>
      <c r="N489" s="23">
        <f t="shared" si="1"/>
        <v>106</v>
      </c>
      <c r="O489" s="23" t="s">
        <v>138</v>
      </c>
      <c r="P489" s="23" t="s">
        <v>26</v>
      </c>
      <c r="R489" s="36"/>
    </row>
    <row r="490">
      <c r="A490" s="29">
        <v>2005.0</v>
      </c>
      <c r="B490" s="29">
        <v>30.0</v>
      </c>
      <c r="C490" s="29">
        <v>3.0</v>
      </c>
      <c r="D490" s="23" t="s">
        <v>2057</v>
      </c>
      <c r="E490" s="23" t="s">
        <v>1925</v>
      </c>
      <c r="F490" s="29">
        <v>100000.0</v>
      </c>
      <c r="G490" s="29">
        <v>750.0</v>
      </c>
      <c r="H490" s="29">
        <v>39.0</v>
      </c>
      <c r="I490" s="29">
        <v>659.0</v>
      </c>
      <c r="J490" s="29">
        <v>1.0</v>
      </c>
      <c r="K490" s="29">
        <v>87.0</v>
      </c>
      <c r="L490" s="29">
        <v>151.0</v>
      </c>
      <c r="M490" s="29">
        <v>16.0</v>
      </c>
      <c r="N490" s="23">
        <f t="shared" si="1"/>
        <v>91</v>
      </c>
      <c r="O490" s="23" t="s">
        <v>138</v>
      </c>
      <c r="P490" s="23" t="s">
        <v>26</v>
      </c>
      <c r="R490" s="36"/>
    </row>
    <row r="491">
      <c r="A491" s="29">
        <v>2005.0</v>
      </c>
      <c r="B491" s="29">
        <v>32.0</v>
      </c>
      <c r="C491" s="29">
        <v>3.0</v>
      </c>
      <c r="D491" s="23" t="s">
        <v>2002</v>
      </c>
      <c r="E491" s="23" t="s">
        <v>1971</v>
      </c>
      <c r="F491" s="29">
        <v>110359.0</v>
      </c>
      <c r="G491" s="29">
        <v>1226.0</v>
      </c>
      <c r="H491" s="29">
        <v>50.0</v>
      </c>
      <c r="I491" s="29">
        <v>990.0</v>
      </c>
      <c r="J491" s="29">
        <v>2.0</v>
      </c>
      <c r="K491" s="29">
        <v>80.0</v>
      </c>
      <c r="L491" s="29">
        <v>111.0</v>
      </c>
      <c r="M491" s="29">
        <v>19.0</v>
      </c>
      <c r="N491" s="23">
        <f t="shared" si="1"/>
        <v>236</v>
      </c>
      <c r="O491" s="23" t="s">
        <v>138</v>
      </c>
      <c r="P491" s="23" t="s">
        <v>26</v>
      </c>
      <c r="R491" s="36"/>
    </row>
    <row r="492">
      <c r="A492" s="29">
        <v>2005.0</v>
      </c>
      <c r="B492" s="29">
        <v>40.0</v>
      </c>
      <c r="C492" s="29">
        <v>3.0</v>
      </c>
      <c r="D492" s="23" t="s">
        <v>2003</v>
      </c>
      <c r="E492" s="23" t="s">
        <v>1880</v>
      </c>
      <c r="F492" s="29">
        <v>57000.0</v>
      </c>
      <c r="G492" s="29">
        <v>540.0</v>
      </c>
      <c r="H492" s="29">
        <v>25.0</v>
      </c>
      <c r="I492" s="29">
        <v>430.0</v>
      </c>
      <c r="J492" s="29">
        <v>2.0</v>
      </c>
      <c r="K492" s="29">
        <v>79.0</v>
      </c>
      <c r="L492" s="29">
        <v>132.0</v>
      </c>
      <c r="M492" s="29">
        <v>17.0</v>
      </c>
      <c r="N492" s="23">
        <f t="shared" si="1"/>
        <v>110</v>
      </c>
      <c r="O492" s="23" t="s">
        <v>138</v>
      </c>
      <c r="P492" s="23" t="s">
        <v>26</v>
      </c>
      <c r="R492" s="36"/>
    </row>
    <row r="493">
      <c r="A493" s="29">
        <v>2005.0</v>
      </c>
      <c r="B493" s="29">
        <v>43.0</v>
      </c>
      <c r="C493" s="29">
        <v>3.0</v>
      </c>
      <c r="D493" s="23" t="s">
        <v>2004</v>
      </c>
      <c r="E493" s="23" t="s">
        <v>1972</v>
      </c>
      <c r="F493" s="29">
        <v>517092.0</v>
      </c>
      <c r="G493" s="29">
        <v>6667.0</v>
      </c>
      <c r="H493" s="29">
        <v>209.0</v>
      </c>
      <c r="I493" s="29">
        <v>4110.0</v>
      </c>
      <c r="J493" s="29">
        <v>11.0</v>
      </c>
      <c r="K493" s="29">
        <v>61.0</v>
      </c>
      <c r="L493" s="29">
        <v>125.0</v>
      </c>
      <c r="M493" s="29">
        <v>19.0</v>
      </c>
      <c r="N493" s="23">
        <f t="shared" si="1"/>
        <v>2557</v>
      </c>
      <c r="O493" s="23" t="s">
        <v>138</v>
      </c>
      <c r="P493" s="23" t="s">
        <v>40</v>
      </c>
      <c r="R493" s="36"/>
    </row>
    <row r="494">
      <c r="A494" s="29">
        <v>2005.0</v>
      </c>
      <c r="B494" s="29">
        <v>47.0</v>
      </c>
      <c r="C494" s="29">
        <v>3.0</v>
      </c>
      <c r="D494" s="23" t="s">
        <v>2005</v>
      </c>
      <c r="E494" s="23" t="s">
        <v>1946</v>
      </c>
      <c r="F494" s="29">
        <v>52903.0</v>
      </c>
      <c r="G494" s="29">
        <v>525.0</v>
      </c>
      <c r="H494" s="29">
        <v>24.0</v>
      </c>
      <c r="I494" s="29">
        <v>638.0</v>
      </c>
      <c r="J494" s="29">
        <v>1.0</v>
      </c>
      <c r="K494" s="29">
        <v>121.0</v>
      </c>
      <c r="L494" s="29">
        <v>82.0</v>
      </c>
      <c r="M494" s="29">
        <v>26.0</v>
      </c>
      <c r="N494" s="23">
        <f t="shared" si="1"/>
        <v>-113</v>
      </c>
      <c r="O494" s="23" t="s">
        <v>138</v>
      </c>
      <c r="P494" s="23" t="s">
        <v>26</v>
      </c>
      <c r="R494" s="36"/>
    </row>
    <row r="495">
      <c r="A495" s="29">
        <v>2005.0</v>
      </c>
      <c r="B495" s="29">
        <v>48.0</v>
      </c>
      <c r="C495" s="29">
        <v>3.0</v>
      </c>
      <c r="D495" s="23" t="s">
        <v>2008</v>
      </c>
      <c r="E495" s="23" t="s">
        <v>1880</v>
      </c>
      <c r="F495" s="29">
        <v>168587.0</v>
      </c>
      <c r="G495" s="29">
        <v>1463.0</v>
      </c>
      <c r="H495" s="29">
        <v>77.0</v>
      </c>
      <c r="I495" s="29">
        <v>1347.0</v>
      </c>
      <c r="J495" s="29">
        <v>3.0</v>
      </c>
      <c r="K495" s="29">
        <v>92.0</v>
      </c>
      <c r="L495" s="29">
        <v>125.0</v>
      </c>
      <c r="M495" s="29">
        <v>17.0</v>
      </c>
      <c r="N495" s="23">
        <f t="shared" si="1"/>
        <v>116</v>
      </c>
      <c r="O495" s="23" t="s">
        <v>138</v>
      </c>
      <c r="P495" s="23" t="s">
        <v>26</v>
      </c>
      <c r="R495" s="36"/>
    </row>
    <row r="496">
      <c r="A496" s="29">
        <v>2005.0</v>
      </c>
      <c r="B496" s="29">
        <v>49.0</v>
      </c>
      <c r="C496" s="29">
        <v>3.0</v>
      </c>
      <c r="D496" s="23" t="s">
        <v>2009</v>
      </c>
      <c r="E496" s="23" t="s">
        <v>1973</v>
      </c>
      <c r="F496" s="29">
        <v>514662.0</v>
      </c>
      <c r="G496" s="29">
        <v>3968.0</v>
      </c>
      <c r="H496" s="29">
        <v>193.0</v>
      </c>
      <c r="I496" s="29">
        <v>3523.0</v>
      </c>
      <c r="J496" s="29">
        <v>10.0</v>
      </c>
      <c r="K496" s="29">
        <v>88.0</v>
      </c>
      <c r="L496" s="29">
        <v>146.0</v>
      </c>
      <c r="M496" s="29">
        <v>18.0</v>
      </c>
      <c r="N496" s="23">
        <f t="shared" si="1"/>
        <v>445</v>
      </c>
      <c r="O496" s="23" t="s">
        <v>138</v>
      </c>
      <c r="P496" s="23" t="s">
        <v>40</v>
      </c>
      <c r="R496" s="36"/>
    </row>
    <row r="497">
      <c r="A497" s="29">
        <v>2005.0</v>
      </c>
      <c r="B497" s="29">
        <v>52.0</v>
      </c>
      <c r="C497" s="29">
        <v>3.0</v>
      </c>
      <c r="D497" s="23" t="s">
        <v>2010</v>
      </c>
      <c r="E497" s="23" t="s">
        <v>1904</v>
      </c>
      <c r="F497" s="29">
        <v>321620.0</v>
      </c>
      <c r="G497" s="29">
        <v>2280.0</v>
      </c>
      <c r="H497" s="29">
        <v>115.0</v>
      </c>
      <c r="I497" s="29">
        <v>2250.0</v>
      </c>
      <c r="J497" s="29">
        <v>5.0</v>
      </c>
      <c r="K497" s="29">
        <v>98.0</v>
      </c>
      <c r="L497" s="29">
        <v>142.0</v>
      </c>
      <c r="M497" s="29">
        <v>19.0</v>
      </c>
      <c r="N497" s="23">
        <f t="shared" si="1"/>
        <v>30</v>
      </c>
      <c r="O497" s="23" t="s">
        <v>138</v>
      </c>
      <c r="P497" s="23" t="s">
        <v>26</v>
      </c>
      <c r="R497" s="36"/>
    </row>
    <row r="498">
      <c r="A498" s="29">
        <v>2005.0</v>
      </c>
      <c r="B498" s="29">
        <v>54.0</v>
      </c>
      <c r="C498" s="29">
        <v>3.0</v>
      </c>
      <c r="D498" s="23" t="s">
        <v>2011</v>
      </c>
      <c r="E498" s="23" t="s">
        <v>1904</v>
      </c>
      <c r="F498" s="29">
        <v>277136.0</v>
      </c>
      <c r="G498" s="29">
        <v>2789.0</v>
      </c>
      <c r="H498" s="29">
        <v>135.0</v>
      </c>
      <c r="I498" s="29">
        <v>2911.0</v>
      </c>
      <c r="J498" s="29">
        <v>5.0</v>
      </c>
      <c r="K498" s="29">
        <v>104.0</v>
      </c>
      <c r="L498" s="29">
        <v>95.0</v>
      </c>
      <c r="M498" s="29">
        <v>21.0</v>
      </c>
      <c r="N498" s="23">
        <f t="shared" si="1"/>
        <v>-122</v>
      </c>
      <c r="O498" s="23" t="s">
        <v>138</v>
      </c>
      <c r="P498" s="23" t="s">
        <v>26</v>
      </c>
      <c r="R498" s="36"/>
    </row>
    <row r="499">
      <c r="A499" s="29">
        <v>2005.0</v>
      </c>
      <c r="B499" s="29">
        <v>56.0</v>
      </c>
      <c r="C499" s="29">
        <v>3.0</v>
      </c>
      <c r="D499" s="23" t="s">
        <v>2014</v>
      </c>
      <c r="E499" s="23" t="s">
        <v>1904</v>
      </c>
      <c r="F499" s="29">
        <v>123718.0</v>
      </c>
      <c r="G499" s="29">
        <v>1254.0</v>
      </c>
      <c r="H499" s="29">
        <v>51.0</v>
      </c>
      <c r="I499" s="29">
        <v>1029.0</v>
      </c>
      <c r="J499" s="29">
        <v>3.0</v>
      </c>
      <c r="K499" s="29">
        <v>82.0</v>
      </c>
      <c r="L499" s="29">
        <v>120.0</v>
      </c>
      <c r="M499" s="29">
        <v>20.0</v>
      </c>
      <c r="N499" s="23">
        <f t="shared" si="1"/>
        <v>225</v>
      </c>
      <c r="O499" s="23" t="s">
        <v>138</v>
      </c>
      <c r="P499" s="23" t="s">
        <v>26</v>
      </c>
      <c r="R499" s="36"/>
    </row>
    <row r="500">
      <c r="A500" s="29">
        <v>2005.0</v>
      </c>
      <c r="B500" s="29">
        <v>64.0</v>
      </c>
      <c r="C500" s="29">
        <v>3.0</v>
      </c>
      <c r="D500" s="23" t="s">
        <v>2015</v>
      </c>
      <c r="E500" s="23" t="s">
        <v>2006</v>
      </c>
      <c r="F500" s="29">
        <v>2617410.0</v>
      </c>
      <c r="G500" s="29">
        <v>17129.0</v>
      </c>
      <c r="H500" s="29">
        <v>864.0</v>
      </c>
      <c r="I500" s="29">
        <v>13660.0</v>
      </c>
      <c r="J500" s="29">
        <v>27.0</v>
      </c>
      <c r="K500" s="29">
        <v>79.0</v>
      </c>
      <c r="L500" s="29">
        <v>191.0</v>
      </c>
      <c r="M500" s="29">
        <v>15.0</v>
      </c>
      <c r="N500" s="23">
        <f t="shared" si="1"/>
        <v>3469</v>
      </c>
      <c r="O500" s="23" t="s">
        <v>138</v>
      </c>
      <c r="P500" s="23" t="s">
        <v>2007</v>
      </c>
      <c r="Q500" s="36"/>
      <c r="R500" s="36"/>
    </row>
    <row r="501">
      <c r="A501" s="29">
        <v>2005.0</v>
      </c>
      <c r="B501" s="29">
        <v>67.0</v>
      </c>
      <c r="C501" s="29">
        <v>3.0</v>
      </c>
      <c r="D501" s="23" t="s">
        <v>2058</v>
      </c>
      <c r="E501" s="23" t="s">
        <v>1880</v>
      </c>
      <c r="F501" s="29">
        <v>139435.0</v>
      </c>
      <c r="G501" s="29">
        <v>1415.0</v>
      </c>
      <c r="H501" s="29">
        <v>58.0</v>
      </c>
      <c r="I501" s="29">
        <v>1198.0</v>
      </c>
      <c r="J501" s="29">
        <v>2.0</v>
      </c>
      <c r="K501" s="29">
        <v>84.0</v>
      </c>
      <c r="L501" s="29">
        <v>116.0</v>
      </c>
      <c r="M501" s="29">
        <v>20.0</v>
      </c>
      <c r="N501" s="23">
        <f t="shared" si="1"/>
        <v>217</v>
      </c>
      <c r="O501" s="23" t="s">
        <v>138</v>
      </c>
      <c r="P501" s="23" t="s">
        <v>26</v>
      </c>
      <c r="R501" s="36"/>
    </row>
    <row r="502">
      <c r="A502" s="29">
        <v>2005.0</v>
      </c>
      <c r="B502" s="29">
        <v>77.0</v>
      </c>
      <c r="C502" s="29">
        <v>3.0</v>
      </c>
      <c r="D502" s="23" t="s">
        <v>2016</v>
      </c>
      <c r="E502" s="23" t="s">
        <v>1973</v>
      </c>
      <c r="F502" s="29">
        <v>507223.0</v>
      </c>
      <c r="G502" s="29">
        <v>3641.0</v>
      </c>
      <c r="H502" s="29">
        <v>194.0</v>
      </c>
      <c r="I502" s="29">
        <v>3547.0</v>
      </c>
      <c r="J502" s="29">
        <v>10.0</v>
      </c>
      <c r="K502" s="29">
        <v>97.0</v>
      </c>
      <c r="L502" s="29">
        <v>143.0</v>
      </c>
      <c r="M502" s="29">
        <v>18.0</v>
      </c>
      <c r="N502" s="23">
        <f t="shared" si="1"/>
        <v>94</v>
      </c>
      <c r="O502" s="23" t="s">
        <v>138</v>
      </c>
      <c r="P502" s="23" t="s">
        <v>40</v>
      </c>
      <c r="R502" s="36"/>
    </row>
    <row r="503">
      <c r="A503" s="29">
        <v>2005.0</v>
      </c>
      <c r="B503" s="29">
        <v>78.0</v>
      </c>
      <c r="C503" s="29">
        <v>3.0</v>
      </c>
      <c r="D503" s="23" t="s">
        <v>2054</v>
      </c>
      <c r="E503" s="23" t="s">
        <v>1880</v>
      </c>
      <c r="F503" s="29">
        <v>112708.0</v>
      </c>
      <c r="G503" s="29">
        <v>1158.0</v>
      </c>
      <c r="H503" s="29">
        <v>58.0</v>
      </c>
      <c r="I503" s="29">
        <v>718.0</v>
      </c>
      <c r="J503" s="29">
        <v>3.0</v>
      </c>
      <c r="K503" s="29">
        <v>62.0</v>
      </c>
      <c r="L503" s="29">
        <v>156.0</v>
      </c>
      <c r="M503" s="29">
        <v>12.0</v>
      </c>
      <c r="N503" s="23">
        <f t="shared" si="1"/>
        <v>440</v>
      </c>
      <c r="O503" s="23" t="s">
        <v>138</v>
      </c>
      <c r="P503" s="23" t="s">
        <v>26</v>
      </c>
      <c r="R503" s="36"/>
    </row>
    <row r="504">
      <c r="A504" s="29">
        <v>2005.0</v>
      </c>
      <c r="B504" s="29">
        <v>79.0</v>
      </c>
      <c r="C504" s="29">
        <v>3.0</v>
      </c>
      <c r="D504" s="23" t="s">
        <v>2059</v>
      </c>
      <c r="E504" s="23" t="s">
        <v>1904</v>
      </c>
      <c r="F504" s="29">
        <v>106000.0</v>
      </c>
      <c r="G504" s="29">
        <v>840.0</v>
      </c>
      <c r="H504" s="29">
        <v>42.0</v>
      </c>
      <c r="I504" s="29">
        <v>636.0</v>
      </c>
      <c r="J504" s="29">
        <v>1.0</v>
      </c>
      <c r="K504" s="29">
        <v>75.0</v>
      </c>
      <c r="L504" s="29">
        <v>166.0</v>
      </c>
      <c r="M504" s="29">
        <v>15.0</v>
      </c>
      <c r="N504" s="23">
        <f t="shared" si="1"/>
        <v>204</v>
      </c>
      <c r="O504" s="23" t="s">
        <v>138</v>
      </c>
      <c r="P504" s="23" t="s">
        <v>26</v>
      </c>
      <c r="R504" s="36"/>
    </row>
    <row r="505">
      <c r="A505" s="29">
        <v>2005.0</v>
      </c>
      <c r="B505" s="29">
        <v>89.0</v>
      </c>
      <c r="C505" s="29">
        <v>3.0</v>
      </c>
      <c r="D505" s="23" t="s">
        <v>2017</v>
      </c>
      <c r="E505" s="23" t="s">
        <v>2006</v>
      </c>
      <c r="F505" s="29">
        <v>711881.0</v>
      </c>
      <c r="G505" s="29">
        <v>6302.0</v>
      </c>
      <c r="H505" s="29">
        <v>256.0</v>
      </c>
      <c r="I505" s="29">
        <v>4861.0</v>
      </c>
      <c r="J505" s="29">
        <v>9.0</v>
      </c>
      <c r="K505" s="29">
        <v>77.0</v>
      </c>
      <c r="L505" s="29">
        <v>146.0</v>
      </c>
      <c r="M505" s="29">
        <v>18.0</v>
      </c>
      <c r="N505" s="23">
        <f t="shared" si="1"/>
        <v>1441</v>
      </c>
      <c r="O505" s="23" t="s">
        <v>138</v>
      </c>
      <c r="P505" s="23" t="s">
        <v>2007</v>
      </c>
      <c r="Q505" s="36"/>
      <c r="R505" s="36"/>
    </row>
    <row r="506">
      <c r="A506" s="29">
        <v>2005.0</v>
      </c>
      <c r="B506" s="29">
        <v>94.0</v>
      </c>
      <c r="C506" s="29">
        <v>3.0</v>
      </c>
      <c r="D506" s="23" t="s">
        <v>2018</v>
      </c>
      <c r="E506" s="23" t="s">
        <v>1925</v>
      </c>
      <c r="F506" s="29">
        <v>249988.0</v>
      </c>
      <c r="G506" s="29">
        <v>1860.0</v>
      </c>
      <c r="H506" s="29">
        <v>93.0</v>
      </c>
      <c r="I506" s="29">
        <v>1697.0</v>
      </c>
      <c r="J506" s="29">
        <v>4.0</v>
      </c>
      <c r="K506" s="29">
        <v>91.0</v>
      </c>
      <c r="L506" s="29">
        <v>147.0</v>
      </c>
      <c r="M506" s="29">
        <v>18.0</v>
      </c>
      <c r="N506" s="23">
        <f t="shared" si="1"/>
        <v>163</v>
      </c>
      <c r="O506" s="23" t="s">
        <v>138</v>
      </c>
      <c r="P506" s="23" t="s">
        <v>40</v>
      </c>
      <c r="R506" s="36"/>
    </row>
    <row r="507">
      <c r="A507" s="29">
        <v>2005.0</v>
      </c>
      <c r="B507" s="29">
        <v>110.0</v>
      </c>
      <c r="C507" s="29">
        <v>3.0</v>
      </c>
      <c r="D507" s="23" t="s">
        <v>2019</v>
      </c>
      <c r="E507" s="23" t="s">
        <v>1946</v>
      </c>
      <c r="F507" s="29">
        <v>163940.0</v>
      </c>
      <c r="G507" s="29">
        <v>1456.0</v>
      </c>
      <c r="H507" s="29">
        <v>87.0</v>
      </c>
      <c r="I507" s="29">
        <v>1077.0</v>
      </c>
      <c r="J507" s="29">
        <v>3.0</v>
      </c>
      <c r="K507" s="29">
        <v>73.0</v>
      </c>
      <c r="L507" s="29">
        <v>152.0</v>
      </c>
      <c r="M507" s="29">
        <v>12.0</v>
      </c>
      <c r="N507" s="23">
        <f t="shared" si="1"/>
        <v>379</v>
      </c>
      <c r="O507" s="23" t="s">
        <v>138</v>
      </c>
      <c r="P507" s="23" t="s">
        <v>40</v>
      </c>
      <c r="R507" s="36"/>
    </row>
    <row r="508">
      <c r="A508" s="29">
        <v>2005.0</v>
      </c>
      <c r="B508" s="29">
        <v>119.0</v>
      </c>
      <c r="C508" s="29">
        <v>3.0</v>
      </c>
      <c r="D508" s="23" t="s">
        <v>2020</v>
      </c>
      <c r="E508" s="23" t="s">
        <v>1925</v>
      </c>
      <c r="F508" s="29">
        <v>144116.0</v>
      </c>
      <c r="G508" s="29">
        <v>1340.0</v>
      </c>
      <c r="H508" s="29">
        <v>65.0</v>
      </c>
      <c r="I508" s="29">
        <v>1220.0</v>
      </c>
      <c r="J508" s="29">
        <v>3.0</v>
      </c>
      <c r="K508" s="29">
        <v>91.0</v>
      </c>
      <c r="L508" s="29">
        <v>118.0</v>
      </c>
      <c r="M508" s="29">
        <v>18.0</v>
      </c>
      <c r="N508" s="23">
        <f t="shared" si="1"/>
        <v>120</v>
      </c>
      <c r="O508" s="23" t="s">
        <v>138</v>
      </c>
      <c r="P508" s="23" t="s">
        <v>40</v>
      </c>
      <c r="R508" s="36"/>
    </row>
    <row r="509">
      <c r="A509" s="29">
        <v>2005.0</v>
      </c>
      <c r="B509" s="29">
        <v>128.0</v>
      </c>
      <c r="C509" s="29">
        <v>3.0</v>
      </c>
      <c r="D509" s="23" t="s">
        <v>2023</v>
      </c>
      <c r="E509" s="23" t="s">
        <v>2094</v>
      </c>
      <c r="F509" s="29">
        <v>290118.0</v>
      </c>
      <c r="G509" s="29">
        <v>3055.0</v>
      </c>
      <c r="H509" s="29">
        <v>125.0</v>
      </c>
      <c r="I509" s="29">
        <v>2750.0</v>
      </c>
      <c r="J509" s="29">
        <v>5.0</v>
      </c>
      <c r="K509" s="29">
        <v>90.0</v>
      </c>
      <c r="L509" s="29">
        <v>105.0</v>
      </c>
      <c r="M509" s="29">
        <v>22.0</v>
      </c>
      <c r="N509" s="23">
        <f t="shared" si="1"/>
        <v>305</v>
      </c>
      <c r="O509" s="23" t="s">
        <v>138</v>
      </c>
      <c r="P509" s="23" t="s">
        <v>26</v>
      </c>
      <c r="R509" s="36"/>
    </row>
    <row r="510">
      <c r="A510" s="29">
        <v>2005.0</v>
      </c>
      <c r="B510" s="29">
        <v>129.0</v>
      </c>
      <c r="C510" s="29">
        <v>3.0</v>
      </c>
      <c r="D510" s="23" t="s">
        <v>2025</v>
      </c>
      <c r="E510" s="23" t="s">
        <v>1880</v>
      </c>
      <c r="F510" s="29">
        <v>97550.0</v>
      </c>
      <c r="G510" s="29">
        <v>850.0</v>
      </c>
      <c r="H510" s="29">
        <v>56.0</v>
      </c>
      <c r="I510" s="29">
        <v>743.0</v>
      </c>
      <c r="J510" s="29">
        <v>1.0</v>
      </c>
      <c r="K510" s="29">
        <v>87.0</v>
      </c>
      <c r="L510" s="29">
        <v>131.0</v>
      </c>
      <c r="M510" s="29">
        <v>13.0</v>
      </c>
      <c r="N510" s="23">
        <f t="shared" si="1"/>
        <v>107</v>
      </c>
      <c r="O510" s="23" t="s">
        <v>138</v>
      </c>
      <c r="P510" s="23" t="s">
        <v>26</v>
      </c>
      <c r="R510" s="36"/>
    </row>
    <row r="511">
      <c r="A511" s="29">
        <v>2005.0</v>
      </c>
      <c r="B511" s="29">
        <v>131.0</v>
      </c>
      <c r="C511" s="29">
        <v>3.0</v>
      </c>
      <c r="D511" s="23" t="s">
        <v>2027</v>
      </c>
      <c r="E511" s="23" t="s">
        <v>1925</v>
      </c>
      <c r="F511" s="29">
        <v>483091.0</v>
      </c>
      <c r="G511" s="29">
        <v>3750.0</v>
      </c>
      <c r="H511" s="29">
        <v>178.0</v>
      </c>
      <c r="I511" s="29">
        <v>3034.0</v>
      </c>
      <c r="J511" s="29">
        <v>8.0</v>
      </c>
      <c r="K511" s="29">
        <v>80.0</v>
      </c>
      <c r="L511" s="29">
        <v>159.0</v>
      </c>
      <c r="M511" s="29">
        <v>17.0</v>
      </c>
      <c r="N511" s="23">
        <f t="shared" si="1"/>
        <v>716</v>
      </c>
      <c r="O511" s="23" t="s">
        <v>138</v>
      </c>
      <c r="P511" s="23" t="s">
        <v>26</v>
      </c>
      <c r="R511" s="36"/>
    </row>
    <row r="512">
      <c r="A512" s="29">
        <v>2005.0</v>
      </c>
      <c r="B512" s="29">
        <v>132.0</v>
      </c>
      <c r="C512" s="29">
        <v>3.0</v>
      </c>
      <c r="D512" s="23" t="s">
        <v>2029</v>
      </c>
      <c r="E512" s="23" t="s">
        <v>1904</v>
      </c>
      <c r="F512" s="29">
        <v>235223.0</v>
      </c>
      <c r="G512" s="29">
        <v>2228.0</v>
      </c>
      <c r="H512" s="29">
        <v>125.0</v>
      </c>
      <c r="I512" s="29">
        <v>2257.0</v>
      </c>
      <c r="J512" s="29">
        <v>5.0</v>
      </c>
      <c r="K512" s="29">
        <v>101.0</v>
      </c>
      <c r="L512" s="29">
        <v>104.0</v>
      </c>
      <c r="M512" s="29">
        <v>18.0</v>
      </c>
      <c r="N512" s="23">
        <f t="shared" si="1"/>
        <v>-29</v>
      </c>
      <c r="O512" s="23" t="s">
        <v>138</v>
      </c>
      <c r="P512" s="23" t="s">
        <v>26</v>
      </c>
      <c r="R512" s="36"/>
    </row>
    <row r="513">
      <c r="A513" s="29">
        <v>2005.0</v>
      </c>
      <c r="B513" s="29">
        <v>134.0</v>
      </c>
      <c r="C513" s="29">
        <v>3.0</v>
      </c>
      <c r="D513" s="23" t="s">
        <v>2031</v>
      </c>
      <c r="E513" s="23" t="s">
        <v>1946</v>
      </c>
      <c r="F513" s="29">
        <v>117928.0</v>
      </c>
      <c r="G513" s="29">
        <v>983.0</v>
      </c>
      <c r="H513" s="29">
        <v>56.0</v>
      </c>
      <c r="I513" s="29">
        <v>976.0</v>
      </c>
      <c r="J513" s="29">
        <v>4.0</v>
      </c>
      <c r="K513" s="29">
        <v>99.0</v>
      </c>
      <c r="L513" s="29">
        <v>120.0</v>
      </c>
      <c r="M513" s="29">
        <v>17.0</v>
      </c>
      <c r="N513" s="23">
        <f t="shared" si="1"/>
        <v>7</v>
      </c>
      <c r="O513" s="23" t="s">
        <v>138</v>
      </c>
      <c r="P513" s="23" t="s">
        <v>26</v>
      </c>
      <c r="R513" s="36"/>
    </row>
    <row r="514">
      <c r="A514" s="29">
        <v>2005.0</v>
      </c>
      <c r="B514" s="29">
        <v>139.0</v>
      </c>
      <c r="C514" s="29">
        <v>3.0</v>
      </c>
      <c r="D514" s="23" t="s">
        <v>2033</v>
      </c>
      <c r="E514" s="23" t="s">
        <v>1880</v>
      </c>
      <c r="F514" s="29">
        <v>143505.0</v>
      </c>
      <c r="G514" s="29">
        <v>1350.0</v>
      </c>
      <c r="H514" s="29">
        <v>57.0</v>
      </c>
      <c r="I514" s="29">
        <v>884.0</v>
      </c>
      <c r="J514" s="29">
        <v>2.0</v>
      </c>
      <c r="K514" s="29">
        <v>65.0</v>
      </c>
      <c r="L514" s="29">
        <v>162.0</v>
      </c>
      <c r="M514" s="29">
        <v>15.0</v>
      </c>
      <c r="N514" s="23">
        <f t="shared" si="1"/>
        <v>466</v>
      </c>
      <c r="O514" s="23" t="s">
        <v>138</v>
      </c>
      <c r="P514" s="23" t="s">
        <v>26</v>
      </c>
      <c r="R514" s="36"/>
    </row>
    <row r="515">
      <c r="A515" s="29">
        <v>2005.0</v>
      </c>
      <c r="B515" s="29">
        <v>142.0</v>
      </c>
      <c r="C515" s="29">
        <v>3.0</v>
      </c>
      <c r="D515" s="23" t="s">
        <v>2035</v>
      </c>
      <c r="E515" s="23" t="s">
        <v>1925</v>
      </c>
      <c r="F515" s="29">
        <v>132603.0</v>
      </c>
      <c r="G515" s="29">
        <v>1360.0</v>
      </c>
      <c r="H515" s="29">
        <v>70.0</v>
      </c>
      <c r="I515" s="29">
        <v>1281.0</v>
      </c>
      <c r="J515" s="29">
        <v>2.0</v>
      </c>
      <c r="K515" s="29">
        <v>94.0</v>
      </c>
      <c r="L515" s="29">
        <v>103.0</v>
      </c>
      <c r="M515" s="29">
        <v>18.0</v>
      </c>
      <c r="N515" s="23">
        <f t="shared" si="1"/>
        <v>79</v>
      </c>
      <c r="O515" s="23" t="s">
        <v>138</v>
      </c>
      <c r="P515" s="23" t="s">
        <v>26</v>
      </c>
      <c r="R515" s="36"/>
    </row>
    <row r="516">
      <c r="A516" s="29">
        <v>2005.0</v>
      </c>
      <c r="B516" s="29">
        <v>146.0</v>
      </c>
      <c r="C516" s="29">
        <v>3.0</v>
      </c>
      <c r="D516" s="23" t="s">
        <v>2036</v>
      </c>
      <c r="E516" s="23" t="s">
        <v>1973</v>
      </c>
      <c r="F516" s="29">
        <v>237212.0</v>
      </c>
      <c r="G516" s="29">
        <v>2290.0</v>
      </c>
      <c r="H516" s="29">
        <v>118.0</v>
      </c>
      <c r="I516" s="29">
        <v>1743.0</v>
      </c>
      <c r="J516" s="29">
        <v>5.0</v>
      </c>
      <c r="K516" s="29">
        <v>76.0</v>
      </c>
      <c r="L516" s="29">
        <v>136.0</v>
      </c>
      <c r="M516" s="29">
        <v>14.0</v>
      </c>
      <c r="N516" s="23">
        <f t="shared" si="1"/>
        <v>547</v>
      </c>
      <c r="O516" s="23" t="s">
        <v>138</v>
      </c>
      <c r="P516" s="23" t="s">
        <v>40</v>
      </c>
      <c r="R516" s="36"/>
    </row>
    <row r="517">
      <c r="A517" s="29">
        <v>2005.0</v>
      </c>
      <c r="B517" s="29">
        <v>155.0</v>
      </c>
      <c r="C517" s="29">
        <v>3.0</v>
      </c>
      <c r="D517" s="23" t="s">
        <v>2038</v>
      </c>
      <c r="E517" s="23" t="s">
        <v>1904</v>
      </c>
      <c r="F517" s="29">
        <v>742842.0</v>
      </c>
      <c r="G517" s="29">
        <v>4702.0</v>
      </c>
      <c r="H517" s="29">
        <v>254.0</v>
      </c>
      <c r="I517" s="29">
        <v>4693.0</v>
      </c>
      <c r="J517" s="29">
        <v>11.0</v>
      </c>
      <c r="K517" s="29">
        <v>99.0</v>
      </c>
      <c r="L517" s="29">
        <v>158.0</v>
      </c>
      <c r="M517" s="29">
        <v>18.0</v>
      </c>
      <c r="N517" s="23">
        <f t="shared" si="1"/>
        <v>9</v>
      </c>
      <c r="O517" s="23" t="s">
        <v>138</v>
      </c>
      <c r="P517" s="23" t="s">
        <v>40</v>
      </c>
      <c r="R517" s="36"/>
    </row>
    <row r="518">
      <c r="A518" s="29">
        <v>2005.0</v>
      </c>
      <c r="B518" s="29">
        <v>159.0</v>
      </c>
      <c r="C518" s="29">
        <v>3.0</v>
      </c>
      <c r="D518" s="23" t="s">
        <v>2039</v>
      </c>
      <c r="E518" s="23" t="s">
        <v>1925</v>
      </c>
      <c r="F518" s="29">
        <v>279136.0</v>
      </c>
      <c r="G518" s="29">
        <v>1993.0</v>
      </c>
      <c r="H518" s="29">
        <v>95.0</v>
      </c>
      <c r="I518" s="29">
        <v>2377.0</v>
      </c>
      <c r="J518" s="29">
        <v>5.0</v>
      </c>
      <c r="K518" s="29">
        <v>119.0</v>
      </c>
      <c r="L518" s="29">
        <v>117.0</v>
      </c>
      <c r="M518" s="29">
        <v>25.0</v>
      </c>
      <c r="N518" s="23">
        <f t="shared" si="1"/>
        <v>-384</v>
      </c>
      <c r="O518" s="23" t="s">
        <v>138</v>
      </c>
      <c r="P518" s="23" t="s">
        <v>40</v>
      </c>
      <c r="R518" s="36"/>
    </row>
    <row r="519">
      <c r="A519" s="29">
        <v>2005.0</v>
      </c>
      <c r="B519" s="29">
        <v>160.0</v>
      </c>
      <c r="C519" s="29">
        <v>3.0</v>
      </c>
      <c r="D519" s="23" t="s">
        <v>2055</v>
      </c>
      <c r="E519" s="23" t="s">
        <v>1880</v>
      </c>
      <c r="F519" s="29">
        <v>30500.0</v>
      </c>
      <c r="G519" s="29">
        <v>323.0</v>
      </c>
      <c r="H519" s="29">
        <v>15.0</v>
      </c>
      <c r="I519" s="29">
        <v>251.0</v>
      </c>
      <c r="J519" s="29">
        <v>1.0</v>
      </c>
      <c r="K519" s="29">
        <v>77.0</v>
      </c>
      <c r="L519" s="29">
        <v>121.0</v>
      </c>
      <c r="M519" s="29">
        <v>16.0</v>
      </c>
      <c r="N519" s="23">
        <f t="shared" si="1"/>
        <v>72</v>
      </c>
      <c r="O519" s="23" t="s">
        <v>138</v>
      </c>
      <c r="P519" s="23" t="s">
        <v>26</v>
      </c>
      <c r="R519" s="36"/>
    </row>
    <row r="520">
      <c r="A520" s="29">
        <v>2005.0</v>
      </c>
      <c r="B520" s="29">
        <v>164.0</v>
      </c>
      <c r="C520" s="29">
        <v>3.0</v>
      </c>
      <c r="D520" s="23" t="s">
        <v>2042</v>
      </c>
      <c r="E520" s="23" t="s">
        <v>1925</v>
      </c>
      <c r="F520" s="29">
        <v>286340.0</v>
      </c>
      <c r="G520" s="29">
        <v>2619.0</v>
      </c>
      <c r="H520" s="29">
        <v>123.0</v>
      </c>
      <c r="I520" s="29">
        <v>1835.0</v>
      </c>
      <c r="J520" s="29">
        <v>5.0</v>
      </c>
      <c r="K520" s="29">
        <v>70.0</v>
      </c>
      <c r="L520" s="29">
        <v>156.0</v>
      </c>
      <c r="M520" s="29">
        <v>14.0</v>
      </c>
      <c r="N520" s="23">
        <f t="shared" si="1"/>
        <v>784</v>
      </c>
      <c r="O520" s="23" t="s">
        <v>138</v>
      </c>
      <c r="P520" s="23" t="s">
        <v>40</v>
      </c>
      <c r="R520" s="36"/>
    </row>
    <row r="521">
      <c r="A521" s="29">
        <v>2005.0</v>
      </c>
      <c r="B521" s="29">
        <v>165.0</v>
      </c>
      <c r="C521" s="29">
        <v>3.0</v>
      </c>
      <c r="D521" s="23" t="s">
        <v>2045</v>
      </c>
      <c r="E521" s="23" t="s">
        <v>1973</v>
      </c>
      <c r="F521" s="29">
        <v>130219.0</v>
      </c>
      <c r="G521" s="29">
        <v>1493.0</v>
      </c>
      <c r="H521" s="29">
        <v>66.0</v>
      </c>
      <c r="I521" s="29">
        <v>868.0</v>
      </c>
      <c r="J521" s="29">
        <v>2.0</v>
      </c>
      <c r="K521" s="29">
        <v>58.0</v>
      </c>
      <c r="L521" s="29">
        <v>150.0</v>
      </c>
      <c r="M521" s="29">
        <v>13.0</v>
      </c>
      <c r="N521" s="23">
        <f t="shared" si="1"/>
        <v>625</v>
      </c>
      <c r="O521" s="23" t="s">
        <v>138</v>
      </c>
      <c r="P521" s="23" t="s">
        <v>40</v>
      </c>
      <c r="R521" s="36"/>
    </row>
    <row r="522">
      <c r="A522" s="29">
        <v>2005.0</v>
      </c>
      <c r="B522" s="29">
        <v>43.0</v>
      </c>
      <c r="C522" s="29">
        <v>9.0</v>
      </c>
      <c r="D522" s="23" t="s">
        <v>2004</v>
      </c>
      <c r="E522" s="23" t="s">
        <v>1972</v>
      </c>
      <c r="F522" s="29">
        <v>70500.0</v>
      </c>
      <c r="G522" s="29">
        <v>725.0</v>
      </c>
      <c r="H522" s="29">
        <v>39.0</v>
      </c>
      <c r="I522" s="29">
        <v>194.0</v>
      </c>
      <c r="J522" s="29">
        <v>2.0</v>
      </c>
      <c r="K522" s="29">
        <v>26.0</v>
      </c>
      <c r="L522" s="29">
        <v>363.0</v>
      </c>
      <c r="M522" s="29">
        <v>4.0</v>
      </c>
      <c r="N522" s="23">
        <f t="shared" si="1"/>
        <v>531</v>
      </c>
      <c r="O522" s="23" t="s">
        <v>2060</v>
      </c>
      <c r="P522" s="23" t="s">
        <v>40</v>
      </c>
      <c r="R522" s="36"/>
    </row>
    <row r="523">
      <c r="A523" s="29">
        <v>2005.0</v>
      </c>
      <c r="B523" s="29">
        <v>64.0</v>
      </c>
      <c r="C523" s="29">
        <v>9.0</v>
      </c>
      <c r="D523" s="23" t="s">
        <v>2015</v>
      </c>
      <c r="E523" s="23" t="s">
        <v>2006</v>
      </c>
      <c r="F523" s="29">
        <v>66000.0</v>
      </c>
      <c r="G523" s="29">
        <v>600.0</v>
      </c>
      <c r="H523" s="29">
        <v>30.0</v>
      </c>
      <c r="I523" s="29">
        <v>60.0</v>
      </c>
      <c r="J523" s="29">
        <v>1.0</v>
      </c>
      <c r="K523" s="29">
        <v>10.0</v>
      </c>
      <c r="L523" s="29">
        <v>1100.0</v>
      </c>
      <c r="M523" s="29">
        <v>2.0</v>
      </c>
      <c r="N523" s="23">
        <f t="shared" si="1"/>
        <v>540</v>
      </c>
      <c r="O523" s="23" t="s">
        <v>2060</v>
      </c>
      <c r="P523" s="23" t="s">
        <v>2007</v>
      </c>
      <c r="Q523" s="36"/>
      <c r="R523" s="36"/>
    </row>
    <row r="524">
      <c r="A524" s="29">
        <v>2005.0</v>
      </c>
      <c r="B524" s="29">
        <v>146.0</v>
      </c>
      <c r="C524" s="29">
        <v>9.0</v>
      </c>
      <c r="D524" s="23" t="s">
        <v>2036</v>
      </c>
      <c r="E524" s="23" t="s">
        <v>1973</v>
      </c>
      <c r="F524" s="29">
        <v>13865.0</v>
      </c>
      <c r="G524" s="29">
        <v>300.0</v>
      </c>
      <c r="H524" s="29">
        <v>6.0</v>
      </c>
      <c r="I524" s="29">
        <v>47.0</v>
      </c>
      <c r="J524" s="29">
        <v>1.0</v>
      </c>
      <c r="K524" s="29">
        <v>15.0</v>
      </c>
      <c r="L524" s="29">
        <v>295.0</v>
      </c>
      <c r="M524" s="29">
        <v>7.0</v>
      </c>
      <c r="N524" s="23">
        <f t="shared" si="1"/>
        <v>253</v>
      </c>
      <c r="O524" s="23" t="s">
        <v>2060</v>
      </c>
      <c r="P524" s="23" t="s">
        <v>40</v>
      </c>
      <c r="R524" s="36"/>
    </row>
    <row r="525">
      <c r="A525" s="29">
        <v>2003.0</v>
      </c>
      <c r="B525" s="29">
        <v>4.0</v>
      </c>
      <c r="C525" s="29">
        <v>1.0</v>
      </c>
      <c r="D525" s="23" t="s">
        <v>1991</v>
      </c>
      <c r="E525" s="23" t="s">
        <v>2094</v>
      </c>
      <c r="F525" s="29">
        <v>130000.0</v>
      </c>
      <c r="G525" s="29">
        <v>641.0</v>
      </c>
      <c r="H525" s="29">
        <v>31.0</v>
      </c>
      <c r="I525" s="29">
        <v>805.0</v>
      </c>
      <c r="J525" s="29">
        <v>1.0</v>
      </c>
      <c r="K525" s="29">
        <v>125.0</v>
      </c>
      <c r="L525" s="29">
        <v>161.0</v>
      </c>
      <c r="M525" s="29">
        <v>25.0</v>
      </c>
      <c r="N525" s="23">
        <f t="shared" si="1"/>
        <v>-164</v>
      </c>
      <c r="O525" s="23" t="s">
        <v>1992</v>
      </c>
      <c r="P525" s="23" t="s">
        <v>26</v>
      </c>
      <c r="R525" s="36"/>
    </row>
    <row r="526">
      <c r="A526" s="29">
        <v>2003.0</v>
      </c>
      <c r="B526" s="29">
        <v>7.0</v>
      </c>
      <c r="C526" s="29">
        <v>1.0</v>
      </c>
      <c r="D526" s="23" t="s">
        <v>1994</v>
      </c>
      <c r="E526" s="23" t="s">
        <v>1925</v>
      </c>
      <c r="F526" s="29">
        <v>250000.0</v>
      </c>
      <c r="G526" s="29">
        <v>1200.0</v>
      </c>
      <c r="H526" s="29">
        <v>40.0</v>
      </c>
      <c r="I526" s="29">
        <v>1039.0</v>
      </c>
      <c r="J526" s="29">
        <v>1.0</v>
      </c>
      <c r="K526" s="29">
        <v>86.0</v>
      </c>
      <c r="L526" s="29">
        <v>240.0</v>
      </c>
      <c r="M526" s="29">
        <v>25.0</v>
      </c>
      <c r="N526" s="23">
        <f t="shared" si="1"/>
        <v>161</v>
      </c>
      <c r="O526" s="23" t="s">
        <v>1992</v>
      </c>
      <c r="P526" s="23" t="s">
        <v>40</v>
      </c>
      <c r="R526" s="36"/>
    </row>
    <row r="527">
      <c r="A527" s="29">
        <v>2003.0</v>
      </c>
      <c r="B527" s="29">
        <v>11.0</v>
      </c>
      <c r="C527" s="29">
        <v>1.0</v>
      </c>
      <c r="D527" s="23" t="s">
        <v>1998</v>
      </c>
      <c r="E527" s="23" t="s">
        <v>1973</v>
      </c>
      <c r="F527" s="29">
        <v>197000.0</v>
      </c>
      <c r="G527" s="29">
        <v>805.0</v>
      </c>
      <c r="H527" s="29">
        <v>35.0</v>
      </c>
      <c r="I527" s="29">
        <v>733.0</v>
      </c>
      <c r="J527" s="29">
        <v>1.0</v>
      </c>
      <c r="K527" s="29">
        <v>91.0</v>
      </c>
      <c r="L527" s="29">
        <v>268.0</v>
      </c>
      <c r="M527" s="29">
        <v>20.0</v>
      </c>
      <c r="N527" s="23">
        <f t="shared" si="1"/>
        <v>72</v>
      </c>
      <c r="O527" s="23" t="s">
        <v>1992</v>
      </c>
      <c r="P527" s="23" t="s">
        <v>40</v>
      </c>
      <c r="R527" s="36"/>
    </row>
    <row r="528">
      <c r="A528" s="29">
        <v>2003.0</v>
      </c>
      <c r="B528" s="29">
        <v>12.0</v>
      </c>
      <c r="C528" s="29">
        <v>1.0</v>
      </c>
      <c r="D528" s="23" t="s">
        <v>1999</v>
      </c>
      <c r="E528" s="23" t="s">
        <v>1880</v>
      </c>
      <c r="F528" s="29">
        <v>52983.0</v>
      </c>
      <c r="G528" s="29">
        <v>380.0</v>
      </c>
      <c r="H528" s="29">
        <v>17.0</v>
      </c>
      <c r="I528" s="29">
        <v>314.0</v>
      </c>
      <c r="J528" s="29">
        <v>1.0</v>
      </c>
      <c r="K528" s="29">
        <v>82.0</v>
      </c>
      <c r="L528" s="29">
        <v>168.0</v>
      </c>
      <c r="M528" s="29">
        <v>18.0</v>
      </c>
      <c r="N528" s="23">
        <f t="shared" si="1"/>
        <v>66</v>
      </c>
      <c r="O528" s="23" t="s">
        <v>1992</v>
      </c>
      <c r="P528" s="23" t="s">
        <v>26</v>
      </c>
      <c r="R528" s="36"/>
    </row>
    <row r="529">
      <c r="A529" s="29">
        <v>2003.0</v>
      </c>
      <c r="B529" s="29">
        <v>23.0</v>
      </c>
      <c r="C529" s="29">
        <v>1.0</v>
      </c>
      <c r="D529" s="23" t="s">
        <v>2001</v>
      </c>
      <c r="E529" s="23" t="s">
        <v>1880</v>
      </c>
      <c r="F529" s="29">
        <v>135707.0</v>
      </c>
      <c r="G529" s="29">
        <v>685.0</v>
      </c>
      <c r="H529" s="29">
        <v>28.0</v>
      </c>
      <c r="I529" s="29">
        <v>736.0</v>
      </c>
      <c r="J529" s="29">
        <v>1.0</v>
      </c>
      <c r="K529" s="29">
        <v>107.0</v>
      </c>
      <c r="L529" s="29">
        <v>184.0</v>
      </c>
      <c r="M529" s="29">
        <v>26.0</v>
      </c>
      <c r="N529" s="23">
        <f t="shared" si="1"/>
        <v>-51</v>
      </c>
      <c r="O529" s="23" t="s">
        <v>1992</v>
      </c>
      <c r="P529" s="23" t="s">
        <v>26</v>
      </c>
      <c r="R529" s="36"/>
    </row>
    <row r="530">
      <c r="A530" s="29">
        <v>2003.0</v>
      </c>
      <c r="B530" s="29">
        <v>32.0</v>
      </c>
      <c r="C530" s="29">
        <v>1.0</v>
      </c>
      <c r="D530" s="23" t="s">
        <v>2002</v>
      </c>
      <c r="E530" s="23" t="s">
        <v>1971</v>
      </c>
      <c r="F530" s="29">
        <v>152566.0</v>
      </c>
      <c r="G530" s="29">
        <v>940.0</v>
      </c>
      <c r="H530" s="29">
        <v>40.0</v>
      </c>
      <c r="I530" s="29">
        <v>563.0</v>
      </c>
      <c r="J530" s="29">
        <v>1.0</v>
      </c>
      <c r="K530" s="29">
        <v>59.0</v>
      </c>
      <c r="L530" s="29">
        <v>270.0</v>
      </c>
      <c r="M530" s="29">
        <v>14.0</v>
      </c>
      <c r="N530" s="23">
        <f t="shared" si="1"/>
        <v>377</v>
      </c>
      <c r="O530" s="23" t="s">
        <v>1992</v>
      </c>
      <c r="P530" s="23" t="s">
        <v>26</v>
      </c>
      <c r="R530" s="36"/>
    </row>
    <row r="531">
      <c r="A531" s="29">
        <v>2003.0</v>
      </c>
      <c r="B531" s="29">
        <v>40.0</v>
      </c>
      <c r="C531" s="29">
        <v>1.0</v>
      </c>
      <c r="D531" s="23" t="s">
        <v>2003</v>
      </c>
      <c r="E531" s="23" t="s">
        <v>1880</v>
      </c>
      <c r="F531" s="29">
        <v>69000.0</v>
      </c>
      <c r="G531" s="29">
        <v>300.0</v>
      </c>
      <c r="H531" s="29">
        <v>14.0</v>
      </c>
      <c r="I531" s="29">
        <v>235.0</v>
      </c>
      <c r="J531" s="29">
        <v>1.0</v>
      </c>
      <c r="K531" s="29">
        <v>78.0</v>
      </c>
      <c r="L531" s="29">
        <v>293.0</v>
      </c>
      <c r="M531" s="29">
        <v>16.0</v>
      </c>
      <c r="N531" s="23">
        <f t="shared" si="1"/>
        <v>65</v>
      </c>
      <c r="O531" s="23" t="s">
        <v>1992</v>
      </c>
      <c r="P531" s="23" t="s">
        <v>26</v>
      </c>
      <c r="R531" s="36"/>
    </row>
    <row r="532">
      <c r="A532" s="29">
        <v>2003.0</v>
      </c>
      <c r="B532" s="29">
        <v>43.0</v>
      </c>
      <c r="C532" s="29">
        <v>1.0</v>
      </c>
      <c r="D532" s="23" t="s">
        <v>2004</v>
      </c>
      <c r="E532" s="23" t="s">
        <v>1972</v>
      </c>
      <c r="F532" s="29">
        <v>394000.0</v>
      </c>
      <c r="G532" s="29">
        <v>2260.0</v>
      </c>
      <c r="H532" s="29">
        <v>89.0</v>
      </c>
      <c r="I532" s="29">
        <v>2332.0</v>
      </c>
      <c r="J532" s="29">
        <v>1.0</v>
      </c>
      <c r="K532" s="29">
        <v>103.0</v>
      </c>
      <c r="L532" s="29">
        <v>168.0</v>
      </c>
      <c r="M532" s="29">
        <v>26.0</v>
      </c>
      <c r="N532" s="23">
        <f t="shared" si="1"/>
        <v>-72</v>
      </c>
      <c r="O532" s="23" t="s">
        <v>1992</v>
      </c>
      <c r="P532" s="23" t="s">
        <v>40</v>
      </c>
      <c r="R532" s="36"/>
    </row>
    <row r="533">
      <c r="A533" s="29">
        <v>2003.0</v>
      </c>
      <c r="B533" s="29">
        <v>47.0</v>
      </c>
      <c r="C533" s="29">
        <v>1.0</v>
      </c>
      <c r="D533" s="23" t="s">
        <v>2005</v>
      </c>
      <c r="E533" s="23" t="s">
        <v>1946</v>
      </c>
      <c r="F533" s="29">
        <v>118851.0</v>
      </c>
      <c r="G533" s="29">
        <v>781.0</v>
      </c>
      <c r="H533" s="29">
        <v>54.0</v>
      </c>
      <c r="I533" s="29">
        <v>429.0</v>
      </c>
      <c r="J533" s="29">
        <v>1.0</v>
      </c>
      <c r="K533" s="29">
        <v>54.0</v>
      </c>
      <c r="L533" s="29">
        <v>277.0</v>
      </c>
      <c r="M533" s="29">
        <v>7.0</v>
      </c>
      <c r="N533" s="23">
        <f t="shared" si="1"/>
        <v>352</v>
      </c>
      <c r="O533" s="23" t="s">
        <v>1992</v>
      </c>
      <c r="P533" s="23" t="s">
        <v>26</v>
      </c>
      <c r="R533" s="36"/>
    </row>
    <row r="534">
      <c r="A534" s="29">
        <v>2003.0</v>
      </c>
      <c r="B534" s="29">
        <v>48.0</v>
      </c>
      <c r="C534" s="29">
        <v>1.0</v>
      </c>
      <c r="D534" s="23" t="s">
        <v>2008</v>
      </c>
      <c r="E534" s="23" t="s">
        <v>1880</v>
      </c>
      <c r="F534" s="29">
        <v>123000.0</v>
      </c>
      <c r="G534" s="29">
        <v>579.0</v>
      </c>
      <c r="H534" s="29">
        <v>33.0</v>
      </c>
      <c r="I534" s="29">
        <v>670.0</v>
      </c>
      <c r="J534" s="29">
        <v>1.0</v>
      </c>
      <c r="K534" s="29">
        <v>115.0</v>
      </c>
      <c r="L534" s="29">
        <v>183.0</v>
      </c>
      <c r="M534" s="29">
        <v>20.0</v>
      </c>
      <c r="N534" s="23">
        <f t="shared" si="1"/>
        <v>-91</v>
      </c>
      <c r="O534" s="23" t="s">
        <v>1992</v>
      </c>
      <c r="P534" s="23" t="s">
        <v>26</v>
      </c>
      <c r="R534" s="36"/>
    </row>
    <row r="535">
      <c r="A535" s="29">
        <v>2003.0</v>
      </c>
      <c r="B535" s="29">
        <v>49.0</v>
      </c>
      <c r="C535" s="29">
        <v>1.0</v>
      </c>
      <c r="D535" s="23" t="s">
        <v>2009</v>
      </c>
      <c r="E535" s="23" t="s">
        <v>1973</v>
      </c>
      <c r="F535" s="29">
        <v>369957.0</v>
      </c>
      <c r="G535" s="29">
        <v>2160.0</v>
      </c>
      <c r="H535" s="29">
        <v>96.0</v>
      </c>
      <c r="I535" s="29">
        <v>2170.0</v>
      </c>
      <c r="J535" s="29">
        <v>2.0</v>
      </c>
      <c r="K535" s="29">
        <v>100.0</v>
      </c>
      <c r="L535" s="29">
        <v>170.0</v>
      </c>
      <c r="M535" s="29">
        <v>22.0</v>
      </c>
      <c r="N535" s="23">
        <f t="shared" si="1"/>
        <v>-10</v>
      </c>
      <c r="O535" s="23" t="s">
        <v>1992</v>
      </c>
      <c r="P535" s="23" t="s">
        <v>40</v>
      </c>
      <c r="R535" s="36"/>
    </row>
    <row r="536">
      <c r="A536" s="29">
        <v>2003.0</v>
      </c>
      <c r="B536" s="29">
        <v>52.0</v>
      </c>
      <c r="C536" s="29">
        <v>1.0</v>
      </c>
      <c r="D536" s="23" t="s">
        <v>2010</v>
      </c>
      <c r="E536" s="23" t="s">
        <v>1904</v>
      </c>
      <c r="F536" s="29">
        <v>200300.0</v>
      </c>
      <c r="G536" s="29">
        <v>1200.0</v>
      </c>
      <c r="H536" s="29">
        <v>41.0</v>
      </c>
      <c r="I536" s="29">
        <v>1275.0</v>
      </c>
      <c r="J536" s="29">
        <v>1.0</v>
      </c>
      <c r="K536" s="29">
        <v>106.0</v>
      </c>
      <c r="L536" s="29">
        <v>157.0</v>
      </c>
      <c r="M536" s="29">
        <v>31.0</v>
      </c>
      <c r="N536" s="23">
        <f t="shared" si="1"/>
        <v>-75</v>
      </c>
      <c r="O536" s="23" t="s">
        <v>1992</v>
      </c>
      <c r="P536" s="23" t="s">
        <v>26</v>
      </c>
      <c r="R536" s="36"/>
    </row>
    <row r="537">
      <c r="A537" s="29">
        <v>2003.0</v>
      </c>
      <c r="B537" s="29">
        <v>54.0</v>
      </c>
      <c r="C537" s="29">
        <v>1.0</v>
      </c>
      <c r="D537" s="23" t="s">
        <v>2011</v>
      </c>
      <c r="E537" s="23" t="s">
        <v>1904</v>
      </c>
      <c r="F537" s="29">
        <v>297020.0</v>
      </c>
      <c r="G537" s="29">
        <v>1500.0</v>
      </c>
      <c r="H537" s="29">
        <v>58.0</v>
      </c>
      <c r="I537" s="29">
        <v>1813.0</v>
      </c>
      <c r="J537" s="29">
        <v>1.0</v>
      </c>
      <c r="K537" s="29">
        <v>120.0</v>
      </c>
      <c r="L537" s="29">
        <v>163.0</v>
      </c>
      <c r="M537" s="29">
        <v>31.0</v>
      </c>
      <c r="N537" s="23">
        <f t="shared" si="1"/>
        <v>-313</v>
      </c>
      <c r="O537" s="23" t="s">
        <v>1992</v>
      </c>
      <c r="P537" s="23" t="s">
        <v>26</v>
      </c>
      <c r="R537" s="36"/>
    </row>
    <row r="538">
      <c r="A538" s="29">
        <v>2003.0</v>
      </c>
      <c r="B538" s="29">
        <v>56.0</v>
      </c>
      <c r="C538" s="29">
        <v>1.0</v>
      </c>
      <c r="D538" s="23" t="s">
        <v>2014</v>
      </c>
      <c r="E538" s="23" t="s">
        <v>1904</v>
      </c>
      <c r="F538" s="29">
        <v>164116.0</v>
      </c>
      <c r="G538" s="29">
        <v>750.0</v>
      </c>
      <c r="H538" s="29">
        <v>43.0</v>
      </c>
      <c r="I538" s="29">
        <v>590.0</v>
      </c>
      <c r="J538" s="29">
        <v>1.0</v>
      </c>
      <c r="K538" s="29">
        <v>78.0</v>
      </c>
      <c r="L538" s="29">
        <v>278.0</v>
      </c>
      <c r="M538" s="29">
        <v>13.0</v>
      </c>
      <c r="N538" s="23">
        <f t="shared" si="1"/>
        <v>160</v>
      </c>
      <c r="O538" s="23" t="s">
        <v>1992</v>
      </c>
      <c r="P538" s="23" t="s">
        <v>26</v>
      </c>
      <c r="R538" s="36"/>
    </row>
    <row r="539">
      <c r="A539" s="29">
        <v>2003.0</v>
      </c>
      <c r="B539" s="29">
        <v>64.0</v>
      </c>
      <c r="C539" s="29">
        <v>1.0</v>
      </c>
      <c r="D539" s="23" t="s">
        <v>2015</v>
      </c>
      <c r="E539" s="23" t="s">
        <v>2006</v>
      </c>
      <c r="F539" s="29">
        <v>1025190.0</v>
      </c>
      <c r="G539" s="29">
        <v>6463.0</v>
      </c>
      <c r="H539" s="29">
        <v>352.0</v>
      </c>
      <c r="I539" s="29">
        <v>4605.0</v>
      </c>
      <c r="J539" s="29">
        <v>3.0</v>
      </c>
      <c r="K539" s="29">
        <v>71.0</v>
      </c>
      <c r="L539" s="29">
        <v>222.0</v>
      </c>
      <c r="M539" s="29">
        <v>13.0</v>
      </c>
      <c r="N539" s="23">
        <f t="shared" si="1"/>
        <v>1858</v>
      </c>
      <c r="O539" s="23" t="s">
        <v>1992</v>
      </c>
      <c r="P539" s="23" t="s">
        <v>2007</v>
      </c>
      <c r="Q539" s="36"/>
      <c r="R539" s="36"/>
    </row>
    <row r="540">
      <c r="A540" s="29">
        <v>2003.0</v>
      </c>
      <c r="B540" s="29">
        <v>77.0</v>
      </c>
      <c r="C540" s="29">
        <v>1.0</v>
      </c>
      <c r="D540" s="23" t="s">
        <v>2016</v>
      </c>
      <c r="E540" s="23" t="s">
        <v>1973</v>
      </c>
      <c r="F540" s="29">
        <v>332680.0</v>
      </c>
      <c r="G540" s="29">
        <v>2199.0</v>
      </c>
      <c r="H540" s="29">
        <v>73.0</v>
      </c>
      <c r="I540" s="29">
        <v>2217.0</v>
      </c>
      <c r="J540" s="29">
        <v>2.0</v>
      </c>
      <c r="K540" s="29">
        <v>100.0</v>
      </c>
      <c r="L540" s="29">
        <v>150.0</v>
      </c>
      <c r="M540" s="29">
        <v>30.0</v>
      </c>
      <c r="N540" s="23">
        <f t="shared" si="1"/>
        <v>-18</v>
      </c>
      <c r="O540" s="23" t="s">
        <v>1992</v>
      </c>
      <c r="P540" s="23" t="s">
        <v>40</v>
      </c>
      <c r="R540" s="36"/>
    </row>
    <row r="541">
      <c r="A541" s="29">
        <v>2003.0</v>
      </c>
      <c r="B541" s="29">
        <v>89.0</v>
      </c>
      <c r="C541" s="29">
        <v>1.0</v>
      </c>
      <c r="D541" s="23" t="s">
        <v>2017</v>
      </c>
      <c r="E541" s="23" t="s">
        <v>2006</v>
      </c>
      <c r="F541" s="29">
        <v>360109.0</v>
      </c>
      <c r="G541" s="29">
        <v>3500.0</v>
      </c>
      <c r="H541" s="29">
        <v>109.0</v>
      </c>
      <c r="I541" s="29">
        <v>2699.0</v>
      </c>
      <c r="J541" s="29">
        <v>1.0</v>
      </c>
      <c r="K541" s="29">
        <v>77.0</v>
      </c>
      <c r="L541" s="29">
        <v>133.0</v>
      </c>
      <c r="M541" s="29">
        <v>24.0</v>
      </c>
      <c r="N541" s="23">
        <f t="shared" si="1"/>
        <v>801</v>
      </c>
      <c r="O541" s="23" t="s">
        <v>1992</v>
      </c>
      <c r="P541" s="23" t="s">
        <v>2007</v>
      </c>
      <c r="Q541" s="36"/>
      <c r="R541" s="36"/>
    </row>
    <row r="542">
      <c r="A542" s="29">
        <v>2003.0</v>
      </c>
      <c r="B542" s="29">
        <v>94.0</v>
      </c>
      <c r="C542" s="29">
        <v>1.0</v>
      </c>
      <c r="D542" s="23" t="s">
        <v>2018</v>
      </c>
      <c r="E542" s="23" t="s">
        <v>1925</v>
      </c>
      <c r="F542" s="29">
        <v>245071.0</v>
      </c>
      <c r="G542" s="29">
        <v>1402.0</v>
      </c>
      <c r="H542" s="29">
        <v>86.0</v>
      </c>
      <c r="I542" s="29">
        <v>1403.0</v>
      </c>
      <c r="J542" s="29">
        <v>1.0</v>
      </c>
      <c r="K542" s="29">
        <v>100.0</v>
      </c>
      <c r="L542" s="29">
        <v>174.0</v>
      </c>
      <c r="M542" s="29">
        <v>16.0</v>
      </c>
      <c r="N542" s="23">
        <f t="shared" si="1"/>
        <v>-1</v>
      </c>
      <c r="O542" s="23" t="s">
        <v>1992</v>
      </c>
      <c r="P542" s="23" t="s">
        <v>40</v>
      </c>
      <c r="R542" s="36"/>
    </row>
    <row r="543">
      <c r="A543" s="29">
        <v>2003.0</v>
      </c>
      <c r="B543" s="29">
        <v>110.0</v>
      </c>
      <c r="C543" s="29">
        <v>1.0</v>
      </c>
      <c r="D543" s="23" t="s">
        <v>2019</v>
      </c>
      <c r="E543" s="23" t="s">
        <v>1946</v>
      </c>
      <c r="F543" s="29">
        <v>227000.0</v>
      </c>
      <c r="G543" s="29">
        <v>1081.0</v>
      </c>
      <c r="H543" s="29">
        <v>47.0</v>
      </c>
      <c r="I543" s="29">
        <v>822.0</v>
      </c>
      <c r="J543" s="29">
        <v>1.0</v>
      </c>
      <c r="K543" s="29">
        <v>76.0</v>
      </c>
      <c r="L543" s="29">
        <v>276.0</v>
      </c>
      <c r="M543" s="29">
        <v>17.0</v>
      </c>
      <c r="N543" s="23">
        <f t="shared" si="1"/>
        <v>259</v>
      </c>
      <c r="O543" s="23" t="s">
        <v>1992</v>
      </c>
      <c r="P543" s="23" t="s">
        <v>40</v>
      </c>
      <c r="R543" s="36"/>
    </row>
    <row r="544">
      <c r="A544" s="29">
        <v>2003.0</v>
      </c>
      <c r="B544" s="29">
        <v>119.0</v>
      </c>
      <c r="C544" s="29">
        <v>1.0</v>
      </c>
      <c r="D544" s="23" t="s">
        <v>2020</v>
      </c>
      <c r="E544" s="23" t="s">
        <v>1925</v>
      </c>
      <c r="F544" s="29">
        <v>152000.0</v>
      </c>
      <c r="G544" s="29">
        <v>800.0</v>
      </c>
      <c r="H544" s="29">
        <v>44.0</v>
      </c>
      <c r="I544" s="29">
        <v>693.0</v>
      </c>
      <c r="J544" s="29">
        <v>1.0</v>
      </c>
      <c r="K544" s="29">
        <v>86.0</v>
      </c>
      <c r="L544" s="29">
        <v>219.0</v>
      </c>
      <c r="M544" s="29">
        <v>15.0</v>
      </c>
      <c r="N544" s="23">
        <f t="shared" si="1"/>
        <v>107</v>
      </c>
      <c r="O544" s="23" t="s">
        <v>1992</v>
      </c>
      <c r="P544" s="23" t="s">
        <v>40</v>
      </c>
      <c r="R544" s="36"/>
    </row>
    <row r="545">
      <c r="A545" s="29">
        <v>2003.0</v>
      </c>
      <c r="B545" s="29">
        <v>128.0</v>
      </c>
      <c r="C545" s="29">
        <v>1.0</v>
      </c>
      <c r="D545" s="23" t="s">
        <v>2023</v>
      </c>
      <c r="E545" s="23" t="s">
        <v>2094</v>
      </c>
      <c r="F545" s="29">
        <v>210646.0</v>
      </c>
      <c r="G545" s="29">
        <v>1570.0</v>
      </c>
      <c r="H545" s="29">
        <v>55.0</v>
      </c>
      <c r="I545" s="29">
        <v>1463.0</v>
      </c>
      <c r="J545" s="29">
        <v>1.0</v>
      </c>
      <c r="K545" s="29">
        <v>93.0</v>
      </c>
      <c r="L545" s="29">
        <v>143.0</v>
      </c>
      <c r="M545" s="29">
        <v>26.0</v>
      </c>
      <c r="N545" s="23">
        <f t="shared" si="1"/>
        <v>107</v>
      </c>
      <c r="O545" s="23" t="s">
        <v>1992</v>
      </c>
      <c r="P545" s="23" t="s">
        <v>26</v>
      </c>
      <c r="R545" s="36"/>
    </row>
    <row r="546">
      <c r="A546" s="29">
        <v>2003.0</v>
      </c>
      <c r="B546" s="29">
        <v>129.0</v>
      </c>
      <c r="C546" s="29">
        <v>1.0</v>
      </c>
      <c r="D546" s="23" t="s">
        <v>2025</v>
      </c>
      <c r="E546" s="23" t="s">
        <v>1880</v>
      </c>
      <c r="F546" s="29">
        <v>104200.0</v>
      </c>
      <c r="G546" s="29">
        <v>505.0</v>
      </c>
      <c r="H546" s="29">
        <v>34.0</v>
      </c>
      <c r="I546" s="29">
        <v>523.0</v>
      </c>
      <c r="J546" s="29">
        <v>1.0</v>
      </c>
      <c r="K546" s="29">
        <v>103.0</v>
      </c>
      <c r="L546" s="29">
        <v>199.0</v>
      </c>
      <c r="M546" s="29">
        <v>15.0</v>
      </c>
      <c r="N546" s="23">
        <f t="shared" si="1"/>
        <v>-18</v>
      </c>
      <c r="O546" s="23" t="s">
        <v>1992</v>
      </c>
      <c r="P546" s="23" t="s">
        <v>26</v>
      </c>
      <c r="R546" s="36"/>
    </row>
    <row r="547">
      <c r="A547" s="29">
        <v>2003.0</v>
      </c>
      <c r="B547" s="29">
        <v>131.0</v>
      </c>
      <c r="C547" s="29">
        <v>1.0</v>
      </c>
      <c r="D547" s="23" t="s">
        <v>2027</v>
      </c>
      <c r="E547" s="23" t="s">
        <v>1925</v>
      </c>
      <c r="F547" s="29">
        <v>345214.0</v>
      </c>
      <c r="G547" s="29">
        <v>2000.0</v>
      </c>
      <c r="H547" s="29">
        <v>125.0</v>
      </c>
      <c r="I547" s="29">
        <v>2064.0</v>
      </c>
      <c r="J547" s="29">
        <v>1.0</v>
      </c>
      <c r="K547" s="29">
        <v>103.0</v>
      </c>
      <c r="L547" s="29">
        <v>167.0</v>
      </c>
      <c r="M547" s="29">
        <v>16.0</v>
      </c>
      <c r="N547" s="23">
        <f t="shared" si="1"/>
        <v>-64</v>
      </c>
      <c r="O547" s="23" t="s">
        <v>1992</v>
      </c>
      <c r="P547" s="23" t="s">
        <v>26</v>
      </c>
      <c r="R547" s="36"/>
    </row>
    <row r="548">
      <c r="A548" s="29">
        <v>2003.0</v>
      </c>
      <c r="B548" s="29">
        <v>132.0</v>
      </c>
      <c r="C548" s="29">
        <v>1.0</v>
      </c>
      <c r="D548" s="23" t="s">
        <v>2029</v>
      </c>
      <c r="E548" s="23" t="s">
        <v>1904</v>
      </c>
      <c r="F548" s="29">
        <v>236099.0</v>
      </c>
      <c r="G548" s="29">
        <v>1500.0</v>
      </c>
      <c r="H548" s="29">
        <v>97.0</v>
      </c>
      <c r="I548" s="29">
        <v>1438.0</v>
      </c>
      <c r="J548" s="29">
        <v>1.0</v>
      </c>
      <c r="K548" s="29">
        <v>95.0</v>
      </c>
      <c r="L548" s="29">
        <v>164.0</v>
      </c>
      <c r="M548" s="29">
        <v>14.0</v>
      </c>
      <c r="N548" s="23">
        <f t="shared" si="1"/>
        <v>62</v>
      </c>
      <c r="O548" s="23" t="s">
        <v>1992</v>
      </c>
      <c r="P548" s="23" t="s">
        <v>26</v>
      </c>
      <c r="R548" s="36"/>
    </row>
    <row r="549">
      <c r="A549" s="29">
        <v>2003.0</v>
      </c>
      <c r="B549" s="29">
        <v>134.0</v>
      </c>
      <c r="C549" s="29">
        <v>1.0</v>
      </c>
      <c r="D549" s="23" t="s">
        <v>2031</v>
      </c>
      <c r="E549" s="23" t="s">
        <v>1946</v>
      </c>
      <c r="F549" s="29">
        <v>106960.0</v>
      </c>
      <c r="G549" s="29">
        <v>563.0</v>
      </c>
      <c r="H549" s="29">
        <v>23.0</v>
      </c>
      <c r="I549" s="29">
        <v>582.0</v>
      </c>
      <c r="J549" s="29">
        <v>1.0</v>
      </c>
      <c r="K549" s="29">
        <v>103.0</v>
      </c>
      <c r="L549" s="29">
        <v>183.0</v>
      </c>
      <c r="M549" s="29">
        <v>25.0</v>
      </c>
      <c r="N549" s="23">
        <f t="shared" si="1"/>
        <v>-19</v>
      </c>
      <c r="O549" s="23" t="s">
        <v>1992</v>
      </c>
      <c r="P549" s="23" t="s">
        <v>26</v>
      </c>
      <c r="R549" s="36"/>
    </row>
    <row r="550">
      <c r="A550" s="29">
        <v>2003.0</v>
      </c>
      <c r="B550" s="29">
        <v>139.0</v>
      </c>
      <c r="C550" s="29">
        <v>1.0</v>
      </c>
      <c r="D550" s="23" t="s">
        <v>2033</v>
      </c>
      <c r="E550" s="23" t="s">
        <v>1880</v>
      </c>
      <c r="F550" s="29">
        <v>319720.0</v>
      </c>
      <c r="G550" s="29">
        <v>1532.0</v>
      </c>
      <c r="H550" s="29">
        <v>56.0</v>
      </c>
      <c r="I550" s="29">
        <v>1392.0</v>
      </c>
      <c r="J550" s="29">
        <v>2.0</v>
      </c>
      <c r="K550" s="29">
        <v>90.0</v>
      </c>
      <c r="L550" s="29">
        <v>229.0</v>
      </c>
      <c r="M550" s="29">
        <v>24.0</v>
      </c>
      <c r="N550" s="23">
        <f t="shared" si="1"/>
        <v>140</v>
      </c>
      <c r="O550" s="23" t="s">
        <v>1992</v>
      </c>
      <c r="P550" s="23" t="s">
        <v>26</v>
      </c>
      <c r="R550" s="36"/>
    </row>
    <row r="551">
      <c r="A551" s="29">
        <v>2003.0</v>
      </c>
      <c r="B551" s="29">
        <v>142.0</v>
      </c>
      <c r="C551" s="29">
        <v>1.0</v>
      </c>
      <c r="D551" s="23" t="s">
        <v>2035</v>
      </c>
      <c r="E551" s="23" t="s">
        <v>1925</v>
      </c>
      <c r="F551" s="29">
        <v>136531.0</v>
      </c>
      <c r="G551" s="29">
        <v>742.0</v>
      </c>
      <c r="H551" s="29">
        <v>25.0</v>
      </c>
      <c r="I551" s="29">
        <v>819.0</v>
      </c>
      <c r="J551" s="29">
        <v>1.0</v>
      </c>
      <c r="K551" s="29">
        <v>110.0</v>
      </c>
      <c r="L551" s="29">
        <v>166.0</v>
      </c>
      <c r="M551" s="29">
        <v>32.0</v>
      </c>
      <c r="N551" s="23">
        <f t="shared" si="1"/>
        <v>-77</v>
      </c>
      <c r="O551" s="23" t="s">
        <v>1992</v>
      </c>
      <c r="P551" s="23" t="s">
        <v>26</v>
      </c>
      <c r="R551" s="36"/>
    </row>
    <row r="552">
      <c r="A552" s="29">
        <v>2003.0</v>
      </c>
      <c r="B552" s="29">
        <v>146.0</v>
      </c>
      <c r="C552" s="29">
        <v>1.0</v>
      </c>
      <c r="D552" s="23" t="s">
        <v>2036</v>
      </c>
      <c r="E552" s="23" t="s">
        <v>1973</v>
      </c>
      <c r="F552" s="29">
        <v>235276.0</v>
      </c>
      <c r="G552" s="29">
        <v>1900.0</v>
      </c>
      <c r="H552" s="29">
        <v>83.0</v>
      </c>
      <c r="I552" s="29">
        <v>1228.0</v>
      </c>
      <c r="J552" s="29">
        <v>1.0</v>
      </c>
      <c r="K552" s="29">
        <v>64.0</v>
      </c>
      <c r="L552" s="29">
        <v>191.0</v>
      </c>
      <c r="M552" s="29">
        <v>14.0</v>
      </c>
      <c r="N552" s="23">
        <f t="shared" si="1"/>
        <v>672</v>
      </c>
      <c r="O552" s="23" t="s">
        <v>1992</v>
      </c>
      <c r="P552" s="23" t="s">
        <v>40</v>
      </c>
      <c r="R552" s="36"/>
    </row>
    <row r="553">
      <c r="A553" s="29">
        <v>2003.0</v>
      </c>
      <c r="B553" s="29">
        <v>155.0</v>
      </c>
      <c r="C553" s="29">
        <v>1.0</v>
      </c>
      <c r="D553" s="23" t="s">
        <v>2038</v>
      </c>
      <c r="E553" s="23" t="s">
        <v>1904</v>
      </c>
      <c r="F553" s="29">
        <v>557901.0</v>
      </c>
      <c r="G553" s="29">
        <v>3000.0</v>
      </c>
      <c r="H553" s="29">
        <v>164.0</v>
      </c>
      <c r="I553" s="29">
        <v>2866.0</v>
      </c>
      <c r="J553" s="29">
        <v>2.0</v>
      </c>
      <c r="K553" s="29">
        <v>95.0</v>
      </c>
      <c r="L553" s="29">
        <v>194.0</v>
      </c>
      <c r="M553" s="29">
        <v>17.0</v>
      </c>
      <c r="N553" s="23">
        <f t="shared" si="1"/>
        <v>134</v>
      </c>
      <c r="O553" s="23" t="s">
        <v>1992</v>
      </c>
      <c r="P553" s="23" t="s">
        <v>40</v>
      </c>
      <c r="R553" s="36"/>
    </row>
    <row r="554">
      <c r="A554" s="29">
        <v>2003.0</v>
      </c>
      <c r="B554" s="29">
        <v>159.0</v>
      </c>
      <c r="C554" s="29">
        <v>1.0</v>
      </c>
      <c r="D554" s="23" t="s">
        <v>2039</v>
      </c>
      <c r="E554" s="23" t="s">
        <v>1925</v>
      </c>
      <c r="F554" s="29">
        <v>229147.0</v>
      </c>
      <c r="G554" s="29">
        <v>1260.0</v>
      </c>
      <c r="H554" s="29">
        <v>51.0</v>
      </c>
      <c r="I554" s="29">
        <v>1121.0</v>
      </c>
      <c r="J554" s="29">
        <v>1.0</v>
      </c>
      <c r="K554" s="29">
        <v>88.0</v>
      </c>
      <c r="L554" s="29">
        <v>204.0</v>
      </c>
      <c r="M554" s="29">
        <v>21.0</v>
      </c>
      <c r="N554" s="23">
        <f t="shared" si="1"/>
        <v>139</v>
      </c>
      <c r="O554" s="23" t="s">
        <v>1992</v>
      </c>
      <c r="P554" s="23" t="s">
        <v>40</v>
      </c>
      <c r="R554" s="36"/>
    </row>
    <row r="555">
      <c r="A555" s="29">
        <v>2003.0</v>
      </c>
      <c r="B555" s="29">
        <v>164.0</v>
      </c>
      <c r="C555" s="29">
        <v>1.0</v>
      </c>
      <c r="D555" s="23" t="s">
        <v>2042</v>
      </c>
      <c r="E555" s="23" t="s">
        <v>1925</v>
      </c>
      <c r="F555" s="29">
        <v>272800.0</v>
      </c>
      <c r="G555" s="29">
        <v>1475.0</v>
      </c>
      <c r="H555" s="29">
        <v>64.0</v>
      </c>
      <c r="I555" s="29">
        <v>1456.0</v>
      </c>
      <c r="J555" s="29">
        <v>1.0</v>
      </c>
      <c r="K555" s="29">
        <v>98.0</v>
      </c>
      <c r="L555" s="29">
        <v>187.0</v>
      </c>
      <c r="M555" s="29">
        <v>22.0</v>
      </c>
      <c r="N555" s="23">
        <f t="shared" si="1"/>
        <v>19</v>
      </c>
      <c r="O555" s="23" t="s">
        <v>1992</v>
      </c>
      <c r="P555" s="23" t="s">
        <v>40</v>
      </c>
      <c r="R555" s="36"/>
    </row>
    <row r="556">
      <c r="A556" s="29">
        <v>2003.0</v>
      </c>
      <c r="B556" s="29">
        <v>165.0</v>
      </c>
      <c r="C556" s="29">
        <v>1.0</v>
      </c>
      <c r="D556" s="23" t="s">
        <v>2045</v>
      </c>
      <c r="E556" s="23" t="s">
        <v>1973</v>
      </c>
      <c r="F556" s="29">
        <v>208858.0</v>
      </c>
      <c r="G556" s="29">
        <v>1560.0</v>
      </c>
      <c r="H556" s="29">
        <v>52.0</v>
      </c>
      <c r="I556" s="29">
        <v>593.0</v>
      </c>
      <c r="J556" s="29">
        <v>1.0</v>
      </c>
      <c r="K556" s="29">
        <v>38.0</v>
      </c>
      <c r="L556" s="29">
        <v>352.0</v>
      </c>
      <c r="M556" s="29">
        <v>11.0</v>
      </c>
      <c r="N556" s="23">
        <f t="shared" si="1"/>
        <v>967</v>
      </c>
      <c r="O556" s="23" t="s">
        <v>1992</v>
      </c>
      <c r="P556" s="23" t="s">
        <v>40</v>
      </c>
      <c r="R556" s="36"/>
    </row>
    <row r="557">
      <c r="A557" s="29">
        <v>2003.0</v>
      </c>
      <c r="B557" s="29">
        <v>4.0</v>
      </c>
      <c r="C557" s="29">
        <v>2.0</v>
      </c>
      <c r="D557" s="23" t="s">
        <v>1991</v>
      </c>
      <c r="E557" s="23" t="s">
        <v>2094</v>
      </c>
      <c r="F557" s="29">
        <v>109529.0</v>
      </c>
      <c r="G557" s="29">
        <v>620.0</v>
      </c>
      <c r="H557" s="29">
        <v>37.0</v>
      </c>
      <c r="I557" s="29">
        <v>495.0</v>
      </c>
      <c r="J557" s="29">
        <v>1.0</v>
      </c>
      <c r="K557" s="29">
        <v>79.0</v>
      </c>
      <c r="L557" s="29">
        <v>221.0</v>
      </c>
      <c r="M557" s="29">
        <v>13.0</v>
      </c>
      <c r="N557" s="23">
        <f t="shared" si="1"/>
        <v>125</v>
      </c>
      <c r="O557" s="23" t="s">
        <v>544</v>
      </c>
      <c r="P557" s="23" t="s">
        <v>26</v>
      </c>
      <c r="R557" s="36"/>
    </row>
    <row r="558">
      <c r="A558" s="29">
        <v>2003.0</v>
      </c>
      <c r="B558" s="29">
        <v>7.0</v>
      </c>
      <c r="C558" s="29">
        <v>2.0</v>
      </c>
      <c r="D558" s="23" t="s">
        <v>1994</v>
      </c>
      <c r="E558" s="23" t="s">
        <v>1925</v>
      </c>
      <c r="F558" s="29">
        <v>142500.0</v>
      </c>
      <c r="G558" s="29">
        <v>924.0</v>
      </c>
      <c r="H558" s="29">
        <v>41.0</v>
      </c>
      <c r="I558" s="29">
        <v>783.0</v>
      </c>
      <c r="J558" s="29">
        <v>1.0</v>
      </c>
      <c r="K558" s="29">
        <v>84.0</v>
      </c>
      <c r="L558" s="29">
        <v>181.0</v>
      </c>
      <c r="M558" s="29">
        <v>19.0</v>
      </c>
      <c r="N558" s="23">
        <f t="shared" si="1"/>
        <v>141</v>
      </c>
      <c r="O558" s="23" t="s">
        <v>544</v>
      </c>
      <c r="P558" s="23" t="s">
        <v>40</v>
      </c>
      <c r="R558" s="36"/>
    </row>
    <row r="559">
      <c r="A559" s="29">
        <v>2003.0</v>
      </c>
      <c r="B559" s="29">
        <v>11.0</v>
      </c>
      <c r="C559" s="29">
        <v>2.0</v>
      </c>
      <c r="D559" s="23" t="s">
        <v>1998</v>
      </c>
      <c r="E559" s="23" t="s">
        <v>1973</v>
      </c>
      <c r="F559" s="29">
        <v>217764.0</v>
      </c>
      <c r="G559" s="29">
        <v>1225.0</v>
      </c>
      <c r="H559" s="29">
        <v>49.0</v>
      </c>
      <c r="I559" s="29">
        <v>797.0</v>
      </c>
      <c r="J559" s="29">
        <v>1.0</v>
      </c>
      <c r="K559" s="29">
        <v>65.0</v>
      </c>
      <c r="L559" s="29">
        <v>273.0</v>
      </c>
      <c r="M559" s="29">
        <v>16.0</v>
      </c>
      <c r="N559" s="23">
        <f t="shared" si="1"/>
        <v>428</v>
      </c>
      <c r="O559" s="23" t="s">
        <v>544</v>
      </c>
      <c r="P559" s="23" t="s">
        <v>40</v>
      </c>
      <c r="R559" s="36"/>
    </row>
    <row r="560">
      <c r="A560" s="29">
        <v>2003.0</v>
      </c>
      <c r="B560" s="29">
        <v>32.0</v>
      </c>
      <c r="C560" s="29">
        <v>2.0</v>
      </c>
      <c r="D560" s="23" t="s">
        <v>2002</v>
      </c>
      <c r="E560" s="23" t="s">
        <v>1971</v>
      </c>
      <c r="F560" s="29">
        <v>69300.0</v>
      </c>
      <c r="G560" s="29">
        <v>800.0</v>
      </c>
      <c r="H560" s="29">
        <v>32.0</v>
      </c>
      <c r="I560" s="29">
        <v>510.0</v>
      </c>
      <c r="J560" s="29">
        <v>1.0</v>
      </c>
      <c r="K560" s="29">
        <v>63.0</v>
      </c>
      <c r="L560" s="29">
        <v>135.0</v>
      </c>
      <c r="M560" s="29">
        <v>15.0</v>
      </c>
      <c r="N560" s="23">
        <f t="shared" si="1"/>
        <v>290</v>
      </c>
      <c r="O560" s="23" t="s">
        <v>544</v>
      </c>
      <c r="P560" s="23" t="s">
        <v>26</v>
      </c>
      <c r="R560" s="36"/>
    </row>
    <row r="561">
      <c r="A561" s="29">
        <v>2003.0</v>
      </c>
      <c r="B561" s="29">
        <v>40.0</v>
      </c>
      <c r="C561" s="29">
        <v>2.0</v>
      </c>
      <c r="D561" s="23" t="s">
        <v>2003</v>
      </c>
      <c r="E561" s="23" t="s">
        <v>1880</v>
      </c>
      <c r="F561" s="29">
        <v>34000.0</v>
      </c>
      <c r="G561" s="29">
        <v>225.0</v>
      </c>
      <c r="H561" s="29">
        <v>12.0</v>
      </c>
      <c r="I561" s="29">
        <v>209.0</v>
      </c>
      <c r="J561" s="29">
        <v>1.0</v>
      </c>
      <c r="K561" s="29">
        <v>92.0</v>
      </c>
      <c r="L561" s="29">
        <v>162.0</v>
      </c>
      <c r="M561" s="29">
        <v>17.0</v>
      </c>
      <c r="N561" s="23">
        <f t="shared" si="1"/>
        <v>16</v>
      </c>
      <c r="O561" s="23" t="s">
        <v>544</v>
      </c>
      <c r="P561" s="23" t="s">
        <v>26</v>
      </c>
      <c r="R561" s="36"/>
    </row>
    <row r="562">
      <c r="A562" s="29">
        <v>2003.0</v>
      </c>
      <c r="B562" s="29">
        <v>43.0</v>
      </c>
      <c r="C562" s="29">
        <v>2.0</v>
      </c>
      <c r="D562" s="23" t="s">
        <v>2004</v>
      </c>
      <c r="E562" s="23" t="s">
        <v>1972</v>
      </c>
      <c r="F562" s="29">
        <v>255000.0</v>
      </c>
      <c r="G562" s="29">
        <v>1968.0</v>
      </c>
      <c r="H562" s="29">
        <v>66.0</v>
      </c>
      <c r="I562" s="29">
        <v>1224.0</v>
      </c>
      <c r="J562" s="29">
        <v>1.0</v>
      </c>
      <c r="K562" s="29">
        <v>62.0</v>
      </c>
      <c r="L562" s="29">
        <v>208.0</v>
      </c>
      <c r="M562" s="29">
        <v>18.0</v>
      </c>
      <c r="N562" s="23">
        <f t="shared" si="1"/>
        <v>744</v>
      </c>
      <c r="O562" s="23" t="s">
        <v>544</v>
      </c>
      <c r="P562" s="23" t="s">
        <v>40</v>
      </c>
      <c r="R562" s="36"/>
    </row>
    <row r="563">
      <c r="A563" s="29">
        <v>2003.0</v>
      </c>
      <c r="B563" s="29">
        <v>48.0</v>
      </c>
      <c r="C563" s="29">
        <v>2.0</v>
      </c>
      <c r="D563" s="23" t="s">
        <v>2008</v>
      </c>
      <c r="E563" s="23" t="s">
        <v>1880</v>
      </c>
      <c r="F563" s="29">
        <v>83021.0</v>
      </c>
      <c r="G563" s="29">
        <v>500.0</v>
      </c>
      <c r="H563" s="29">
        <v>20.0</v>
      </c>
      <c r="I563" s="29">
        <v>345.0</v>
      </c>
      <c r="J563" s="29">
        <v>1.0</v>
      </c>
      <c r="K563" s="29">
        <v>69.0</v>
      </c>
      <c r="L563" s="29">
        <v>240.0</v>
      </c>
      <c r="M563" s="29">
        <v>17.0</v>
      </c>
      <c r="N563" s="23">
        <f t="shared" si="1"/>
        <v>155</v>
      </c>
      <c r="O563" s="23" t="s">
        <v>544</v>
      </c>
      <c r="P563" s="23" t="s">
        <v>26</v>
      </c>
      <c r="R563" s="36"/>
    </row>
    <row r="564">
      <c r="A564" s="29">
        <v>2003.0</v>
      </c>
      <c r="B564" s="29">
        <v>49.0</v>
      </c>
      <c r="C564" s="29">
        <v>2.0</v>
      </c>
      <c r="D564" s="23" t="s">
        <v>2009</v>
      </c>
      <c r="E564" s="23" t="s">
        <v>1973</v>
      </c>
      <c r="F564" s="29">
        <v>168232.0</v>
      </c>
      <c r="G564" s="29">
        <v>1150.0</v>
      </c>
      <c r="H564" s="29">
        <v>48.0</v>
      </c>
      <c r="I564" s="29">
        <v>1076.0</v>
      </c>
      <c r="J564" s="29">
        <v>1.0</v>
      </c>
      <c r="K564" s="29">
        <v>93.0</v>
      </c>
      <c r="L564" s="29">
        <v>156.0</v>
      </c>
      <c r="M564" s="29">
        <v>22.0</v>
      </c>
      <c r="N564" s="23">
        <f t="shared" si="1"/>
        <v>74</v>
      </c>
      <c r="O564" s="23" t="s">
        <v>544</v>
      </c>
      <c r="P564" s="23" t="s">
        <v>40</v>
      </c>
      <c r="R564" s="36"/>
    </row>
    <row r="565">
      <c r="A565" s="29">
        <v>2003.0</v>
      </c>
      <c r="B565" s="29">
        <v>52.0</v>
      </c>
      <c r="C565" s="29">
        <v>2.0</v>
      </c>
      <c r="D565" s="23" t="s">
        <v>2010</v>
      </c>
      <c r="E565" s="23" t="s">
        <v>1904</v>
      </c>
      <c r="F565" s="29">
        <v>128560.0</v>
      </c>
      <c r="G565" s="29">
        <v>740.0</v>
      </c>
      <c r="H565" s="29">
        <v>37.0</v>
      </c>
      <c r="I565" s="29">
        <v>676.0</v>
      </c>
      <c r="J565" s="29">
        <v>1.0</v>
      </c>
      <c r="K565" s="29">
        <v>91.0</v>
      </c>
      <c r="L565" s="29">
        <v>190.0</v>
      </c>
      <c r="M565" s="29">
        <v>18.0</v>
      </c>
      <c r="N565" s="23">
        <f t="shared" si="1"/>
        <v>64</v>
      </c>
      <c r="O565" s="23" t="s">
        <v>544</v>
      </c>
      <c r="P565" s="23" t="s">
        <v>26</v>
      </c>
      <c r="R565" s="36"/>
    </row>
    <row r="566">
      <c r="A566" s="29">
        <v>2003.0</v>
      </c>
      <c r="B566" s="29">
        <v>54.0</v>
      </c>
      <c r="C566" s="29">
        <v>2.0</v>
      </c>
      <c r="D566" s="23" t="s">
        <v>2011</v>
      </c>
      <c r="E566" s="23" t="s">
        <v>1904</v>
      </c>
      <c r="F566" s="29">
        <v>306200.0</v>
      </c>
      <c r="G566" s="29">
        <v>1850.0</v>
      </c>
      <c r="H566" s="29">
        <v>94.0</v>
      </c>
      <c r="I566" s="29">
        <v>2014.0</v>
      </c>
      <c r="J566" s="29">
        <v>2.0</v>
      </c>
      <c r="K566" s="29">
        <v>108.0</v>
      </c>
      <c r="L566" s="29">
        <v>152.0</v>
      </c>
      <c r="M566" s="29">
        <v>21.0</v>
      </c>
      <c r="N566" s="23">
        <f t="shared" si="1"/>
        <v>-164</v>
      </c>
      <c r="O566" s="23" t="s">
        <v>544</v>
      </c>
      <c r="P566" s="23" t="s">
        <v>26</v>
      </c>
      <c r="R566" s="36"/>
    </row>
    <row r="567">
      <c r="A567" s="29">
        <v>2003.0</v>
      </c>
      <c r="B567" s="29">
        <v>56.0</v>
      </c>
      <c r="C567" s="29">
        <v>2.0</v>
      </c>
      <c r="D567" s="23" t="s">
        <v>2014</v>
      </c>
      <c r="E567" s="23" t="s">
        <v>1904</v>
      </c>
      <c r="F567" s="29">
        <v>73406.0</v>
      </c>
      <c r="G567" s="29">
        <v>475.0</v>
      </c>
      <c r="H567" s="29">
        <v>19.0</v>
      </c>
      <c r="I567" s="29">
        <v>533.0</v>
      </c>
      <c r="J567" s="29">
        <v>1.0</v>
      </c>
      <c r="K567" s="29">
        <v>112.0</v>
      </c>
      <c r="L567" s="29">
        <v>137.0</v>
      </c>
      <c r="M567" s="29">
        <v>28.0</v>
      </c>
      <c r="N567" s="23">
        <f t="shared" si="1"/>
        <v>-58</v>
      </c>
      <c r="O567" s="23" t="s">
        <v>544</v>
      </c>
      <c r="P567" s="23" t="s">
        <v>26</v>
      </c>
      <c r="R567" s="36"/>
    </row>
    <row r="568">
      <c r="A568" s="29">
        <v>2003.0</v>
      </c>
      <c r="B568" s="29">
        <v>64.0</v>
      </c>
      <c r="C568" s="29">
        <v>2.0</v>
      </c>
      <c r="D568" s="23" t="s">
        <v>2015</v>
      </c>
      <c r="E568" s="23" t="s">
        <v>2006</v>
      </c>
      <c r="F568" s="29">
        <v>714426.0</v>
      </c>
      <c r="G568" s="29">
        <v>3620.0</v>
      </c>
      <c r="H568" s="29">
        <v>191.0</v>
      </c>
      <c r="I568" s="29">
        <v>3209.0</v>
      </c>
      <c r="J568" s="29">
        <v>4.0</v>
      </c>
      <c r="K568" s="29">
        <v>88.0</v>
      </c>
      <c r="L568" s="29">
        <v>222.0</v>
      </c>
      <c r="M568" s="29">
        <v>16.0</v>
      </c>
      <c r="N568" s="23">
        <f t="shared" si="1"/>
        <v>411</v>
      </c>
      <c r="O568" s="23" t="s">
        <v>544</v>
      </c>
      <c r="P568" s="23" t="s">
        <v>2007</v>
      </c>
      <c r="Q568" s="36"/>
      <c r="R568" s="36"/>
    </row>
    <row r="569">
      <c r="A569" s="29">
        <v>2003.0</v>
      </c>
      <c r="B569" s="29">
        <v>77.0</v>
      </c>
      <c r="C569" s="29">
        <v>2.0</v>
      </c>
      <c r="D569" s="23" t="s">
        <v>2016</v>
      </c>
      <c r="E569" s="23" t="s">
        <v>1973</v>
      </c>
      <c r="F569" s="29">
        <v>313126.0</v>
      </c>
      <c r="G569" s="29">
        <v>1925.0</v>
      </c>
      <c r="H569" s="29">
        <v>73.0</v>
      </c>
      <c r="I569" s="29">
        <v>1792.0</v>
      </c>
      <c r="J569" s="29">
        <v>2.0</v>
      </c>
      <c r="K569" s="29">
        <v>93.0</v>
      </c>
      <c r="L569" s="29">
        <v>174.0</v>
      </c>
      <c r="M569" s="29">
        <v>24.0</v>
      </c>
      <c r="N569" s="23">
        <f t="shared" si="1"/>
        <v>133</v>
      </c>
      <c r="O569" s="23" t="s">
        <v>544</v>
      </c>
      <c r="P569" s="23" t="s">
        <v>40</v>
      </c>
      <c r="R569" s="36"/>
    </row>
    <row r="570">
      <c r="A570" s="29">
        <v>2003.0</v>
      </c>
      <c r="B570" s="29">
        <v>78.0</v>
      </c>
      <c r="C570" s="29">
        <v>2.0</v>
      </c>
      <c r="D570" s="23" t="s">
        <v>2054</v>
      </c>
      <c r="E570" s="23" t="s">
        <v>1880</v>
      </c>
      <c r="F570" s="29">
        <v>118338.0</v>
      </c>
      <c r="G570" s="29">
        <v>764.0</v>
      </c>
      <c r="H570" s="29">
        <v>31.0</v>
      </c>
      <c r="I570" s="29">
        <v>646.0</v>
      </c>
      <c r="J570" s="29">
        <v>1.0</v>
      </c>
      <c r="K570" s="29">
        <v>84.0</v>
      </c>
      <c r="L570" s="29">
        <v>183.0</v>
      </c>
      <c r="M570" s="29">
        <v>20.0</v>
      </c>
      <c r="N570" s="23">
        <f t="shared" si="1"/>
        <v>118</v>
      </c>
      <c r="O570" s="23" t="s">
        <v>544</v>
      </c>
      <c r="P570" s="23" t="s">
        <v>26</v>
      </c>
      <c r="R570" s="36"/>
    </row>
    <row r="571">
      <c r="A571" s="29">
        <v>2003.0</v>
      </c>
      <c r="B571" s="29">
        <v>89.0</v>
      </c>
      <c r="C571" s="29">
        <v>2.0</v>
      </c>
      <c r="D571" s="23" t="s">
        <v>2017</v>
      </c>
      <c r="E571" s="23" t="s">
        <v>2006</v>
      </c>
      <c r="F571" s="29">
        <v>411970.0</v>
      </c>
      <c r="G571" s="29">
        <v>2940.0</v>
      </c>
      <c r="H571" s="29">
        <v>120.0</v>
      </c>
      <c r="I571" s="29">
        <v>2623.0</v>
      </c>
      <c r="J571" s="29">
        <v>3.0</v>
      </c>
      <c r="K571" s="29">
        <v>89.0</v>
      </c>
      <c r="L571" s="29">
        <v>157.0</v>
      </c>
      <c r="M571" s="29">
        <v>21.0</v>
      </c>
      <c r="N571" s="23">
        <f t="shared" si="1"/>
        <v>317</v>
      </c>
      <c r="O571" s="23" t="s">
        <v>544</v>
      </c>
      <c r="P571" s="23" t="s">
        <v>2007</v>
      </c>
      <c r="Q571" s="36"/>
      <c r="R571" s="36"/>
    </row>
    <row r="572">
      <c r="A572" s="29">
        <v>2003.0</v>
      </c>
      <c r="B572" s="29">
        <v>94.0</v>
      </c>
      <c r="C572" s="29">
        <v>2.0</v>
      </c>
      <c r="D572" s="23" t="s">
        <v>2018</v>
      </c>
      <c r="E572" s="23" t="s">
        <v>1925</v>
      </c>
      <c r="F572" s="29">
        <v>253756.0</v>
      </c>
      <c r="G572" s="29">
        <v>1650.0</v>
      </c>
      <c r="H572" s="29">
        <v>75.0</v>
      </c>
      <c r="I572" s="29">
        <v>1417.0</v>
      </c>
      <c r="J572" s="29">
        <v>2.0</v>
      </c>
      <c r="K572" s="29">
        <v>85.0</v>
      </c>
      <c r="L572" s="29">
        <v>179.0</v>
      </c>
      <c r="M572" s="29">
        <v>18.0</v>
      </c>
      <c r="N572" s="23">
        <f t="shared" si="1"/>
        <v>233</v>
      </c>
      <c r="O572" s="23" t="s">
        <v>544</v>
      </c>
      <c r="P572" s="23" t="s">
        <v>40</v>
      </c>
      <c r="R572" s="36"/>
    </row>
    <row r="573">
      <c r="A573" s="29">
        <v>2003.0</v>
      </c>
      <c r="B573" s="29">
        <v>110.0</v>
      </c>
      <c r="C573" s="29">
        <v>2.0</v>
      </c>
      <c r="D573" s="23" t="s">
        <v>2019</v>
      </c>
      <c r="E573" s="23" t="s">
        <v>1946</v>
      </c>
      <c r="F573" s="29">
        <v>108250.0</v>
      </c>
      <c r="G573" s="29">
        <v>680.0</v>
      </c>
      <c r="H573" s="29">
        <v>50.0</v>
      </c>
      <c r="I573" s="29">
        <v>663.0</v>
      </c>
      <c r="J573" s="29">
        <v>1.0</v>
      </c>
      <c r="K573" s="29">
        <v>97.0</v>
      </c>
      <c r="L573" s="29">
        <v>163.0</v>
      </c>
      <c r="M573" s="29">
        <v>13.0</v>
      </c>
      <c r="N573" s="23">
        <f t="shared" si="1"/>
        <v>17</v>
      </c>
      <c r="O573" s="23" t="s">
        <v>544</v>
      </c>
      <c r="P573" s="23" t="s">
        <v>40</v>
      </c>
      <c r="R573" s="36"/>
    </row>
    <row r="574">
      <c r="A574" s="29">
        <v>2003.0</v>
      </c>
      <c r="B574" s="29">
        <v>119.0</v>
      </c>
      <c r="C574" s="29">
        <v>2.0</v>
      </c>
      <c r="D574" s="23" t="s">
        <v>2020</v>
      </c>
      <c r="E574" s="23" t="s">
        <v>1925</v>
      </c>
      <c r="F574" s="29">
        <v>88874.0</v>
      </c>
      <c r="G574" s="29">
        <v>750.0</v>
      </c>
      <c r="H574" s="29">
        <v>43.0</v>
      </c>
      <c r="I574" s="29">
        <v>592.0</v>
      </c>
      <c r="J574" s="29">
        <v>1.0</v>
      </c>
      <c r="K574" s="29">
        <v>78.0</v>
      </c>
      <c r="L574" s="29">
        <v>150.0</v>
      </c>
      <c r="M574" s="29">
        <v>13.0</v>
      </c>
      <c r="N574" s="23">
        <f t="shared" si="1"/>
        <v>158</v>
      </c>
      <c r="O574" s="23" t="s">
        <v>544</v>
      </c>
      <c r="P574" s="23" t="s">
        <v>40</v>
      </c>
      <c r="R574" s="36"/>
    </row>
    <row r="575">
      <c r="A575" s="29">
        <v>2003.0</v>
      </c>
      <c r="B575" s="29">
        <v>128.0</v>
      </c>
      <c r="C575" s="29">
        <v>2.0</v>
      </c>
      <c r="D575" s="23" t="s">
        <v>2023</v>
      </c>
      <c r="E575" s="23" t="s">
        <v>2094</v>
      </c>
      <c r="F575" s="29">
        <v>132720.0</v>
      </c>
      <c r="G575" s="29">
        <v>920.0</v>
      </c>
      <c r="H575" s="29">
        <v>38.0</v>
      </c>
      <c r="I575" s="29">
        <v>778.0</v>
      </c>
      <c r="J575" s="29">
        <v>1.0</v>
      </c>
      <c r="K575" s="29">
        <v>84.0</v>
      </c>
      <c r="L575" s="29">
        <v>170.0</v>
      </c>
      <c r="M575" s="29">
        <v>20.0</v>
      </c>
      <c r="N575" s="23">
        <f t="shared" si="1"/>
        <v>142</v>
      </c>
      <c r="O575" s="23" t="s">
        <v>544</v>
      </c>
      <c r="P575" s="23" t="s">
        <v>26</v>
      </c>
      <c r="R575" s="36"/>
    </row>
    <row r="576">
      <c r="A576" s="29">
        <v>2003.0</v>
      </c>
      <c r="B576" s="29">
        <v>129.0</v>
      </c>
      <c r="C576" s="29">
        <v>2.0</v>
      </c>
      <c r="D576" s="23" t="s">
        <v>2025</v>
      </c>
      <c r="E576" s="23" t="s">
        <v>1880</v>
      </c>
      <c r="F576" s="29">
        <v>84299.0</v>
      </c>
      <c r="G576" s="29">
        <v>494.0</v>
      </c>
      <c r="H576" s="29">
        <v>28.0</v>
      </c>
      <c r="I576" s="29">
        <v>440.0</v>
      </c>
      <c r="J576" s="29">
        <v>1.0</v>
      </c>
      <c r="K576" s="29">
        <v>89.0</v>
      </c>
      <c r="L576" s="29">
        <v>191.0</v>
      </c>
      <c r="M576" s="29">
        <v>15.0</v>
      </c>
      <c r="N576" s="23">
        <f t="shared" si="1"/>
        <v>54</v>
      </c>
      <c r="O576" s="23" t="s">
        <v>544</v>
      </c>
      <c r="P576" s="23" t="s">
        <v>26</v>
      </c>
      <c r="R576" s="36"/>
    </row>
    <row r="577">
      <c r="A577" s="29">
        <v>2003.0</v>
      </c>
      <c r="B577" s="29">
        <v>131.0</v>
      </c>
      <c r="C577" s="29">
        <v>2.0</v>
      </c>
      <c r="D577" s="23" t="s">
        <v>2027</v>
      </c>
      <c r="E577" s="23" t="s">
        <v>1925</v>
      </c>
      <c r="F577" s="29">
        <v>204382.0</v>
      </c>
      <c r="G577" s="29">
        <v>1600.0</v>
      </c>
      <c r="H577" s="29">
        <v>89.0</v>
      </c>
      <c r="I577" s="29">
        <v>1682.0</v>
      </c>
      <c r="J577" s="29">
        <v>2.0</v>
      </c>
      <c r="K577" s="29">
        <v>105.0</v>
      </c>
      <c r="L577" s="29">
        <v>121.0</v>
      </c>
      <c r="M577" s="29">
        <v>18.0</v>
      </c>
      <c r="N577" s="23">
        <f t="shared" si="1"/>
        <v>-82</v>
      </c>
      <c r="O577" s="23" t="s">
        <v>544</v>
      </c>
      <c r="P577" s="23" t="s">
        <v>26</v>
      </c>
      <c r="R577" s="36"/>
    </row>
    <row r="578">
      <c r="A578" s="29">
        <v>2003.0</v>
      </c>
      <c r="B578" s="29">
        <v>132.0</v>
      </c>
      <c r="C578" s="29">
        <v>2.0</v>
      </c>
      <c r="D578" s="23" t="s">
        <v>2029</v>
      </c>
      <c r="E578" s="23" t="s">
        <v>1904</v>
      </c>
      <c r="F578" s="29">
        <v>215119.0</v>
      </c>
      <c r="G578" s="29">
        <v>1200.0</v>
      </c>
      <c r="H578" s="29">
        <v>60.0</v>
      </c>
      <c r="I578" s="29">
        <v>1236.0</v>
      </c>
      <c r="J578" s="29">
        <v>1.0</v>
      </c>
      <c r="K578" s="29">
        <v>103.0</v>
      </c>
      <c r="L578" s="29">
        <v>174.0</v>
      </c>
      <c r="M578" s="29">
        <v>20.0</v>
      </c>
      <c r="N578" s="23">
        <f t="shared" si="1"/>
        <v>-36</v>
      </c>
      <c r="O578" s="23" t="s">
        <v>544</v>
      </c>
      <c r="P578" s="23" t="s">
        <v>26</v>
      </c>
      <c r="R578" s="36"/>
    </row>
    <row r="579">
      <c r="A579" s="29">
        <v>2003.0</v>
      </c>
      <c r="B579" s="29">
        <v>134.0</v>
      </c>
      <c r="C579" s="29">
        <v>2.0</v>
      </c>
      <c r="D579" s="23" t="s">
        <v>2031</v>
      </c>
      <c r="E579" s="23" t="s">
        <v>1946</v>
      </c>
      <c r="F579" s="29">
        <v>84195.0</v>
      </c>
      <c r="G579" s="29">
        <v>500.0</v>
      </c>
      <c r="H579" s="29">
        <v>29.0</v>
      </c>
      <c r="I579" s="29">
        <v>465.0</v>
      </c>
      <c r="J579" s="29">
        <v>1.0</v>
      </c>
      <c r="K579" s="29">
        <v>93.0</v>
      </c>
      <c r="L579" s="29">
        <v>181.0</v>
      </c>
      <c r="M579" s="29">
        <v>16.0</v>
      </c>
      <c r="N579" s="23">
        <f t="shared" si="1"/>
        <v>35</v>
      </c>
      <c r="O579" s="23" t="s">
        <v>544</v>
      </c>
      <c r="P579" s="23" t="s">
        <v>26</v>
      </c>
      <c r="R579" s="36"/>
    </row>
    <row r="580">
      <c r="A580" s="29">
        <v>2003.0</v>
      </c>
      <c r="B580" s="29">
        <v>139.0</v>
      </c>
      <c r="C580" s="29">
        <v>2.0</v>
      </c>
      <c r="D580" s="23" t="s">
        <v>2033</v>
      </c>
      <c r="E580" s="23" t="s">
        <v>1880</v>
      </c>
      <c r="F580" s="29">
        <v>75680.0</v>
      </c>
      <c r="G580" s="29">
        <v>625.0</v>
      </c>
      <c r="H580" s="29">
        <v>28.0</v>
      </c>
      <c r="I580" s="29">
        <v>746.0</v>
      </c>
      <c r="J580" s="29">
        <v>1.0</v>
      </c>
      <c r="K580" s="29">
        <v>119.0</v>
      </c>
      <c r="L580" s="29">
        <v>101.0</v>
      </c>
      <c r="M580" s="29">
        <v>26.0</v>
      </c>
      <c r="N580" s="23">
        <f t="shared" si="1"/>
        <v>-121</v>
      </c>
      <c r="O580" s="23" t="s">
        <v>544</v>
      </c>
      <c r="P580" s="23" t="s">
        <v>26</v>
      </c>
      <c r="R580" s="36"/>
    </row>
    <row r="581">
      <c r="A581" s="29">
        <v>2003.0</v>
      </c>
      <c r="B581" s="29">
        <v>142.0</v>
      </c>
      <c r="C581" s="29">
        <v>2.0</v>
      </c>
      <c r="D581" s="23" t="s">
        <v>2035</v>
      </c>
      <c r="E581" s="23" t="s">
        <v>1925</v>
      </c>
      <c r="F581" s="29">
        <v>109126.0</v>
      </c>
      <c r="G581" s="29">
        <v>951.0</v>
      </c>
      <c r="H581" s="29">
        <v>37.0</v>
      </c>
      <c r="I581" s="29">
        <v>907.0</v>
      </c>
      <c r="J581" s="29">
        <v>1.0</v>
      </c>
      <c r="K581" s="29">
        <v>95.0</v>
      </c>
      <c r="L581" s="29">
        <v>120.0</v>
      </c>
      <c r="M581" s="29">
        <v>24.0</v>
      </c>
      <c r="N581" s="23">
        <f t="shared" si="1"/>
        <v>44</v>
      </c>
      <c r="O581" s="23" t="s">
        <v>544</v>
      </c>
      <c r="P581" s="23" t="s">
        <v>26</v>
      </c>
      <c r="R581" s="36"/>
    </row>
    <row r="582">
      <c r="A582" s="29">
        <v>2003.0</v>
      </c>
      <c r="B582" s="29">
        <v>146.0</v>
      </c>
      <c r="C582" s="29">
        <v>2.0</v>
      </c>
      <c r="D582" s="23" t="s">
        <v>2036</v>
      </c>
      <c r="E582" s="23" t="s">
        <v>1973</v>
      </c>
      <c r="F582" s="29">
        <v>140000.0</v>
      </c>
      <c r="G582" s="29">
        <v>988.0</v>
      </c>
      <c r="H582" s="29">
        <v>38.0</v>
      </c>
      <c r="I582" s="29">
        <v>963.0</v>
      </c>
      <c r="J582" s="29">
        <v>1.0</v>
      </c>
      <c r="K582" s="29">
        <v>97.0</v>
      </c>
      <c r="L582" s="29">
        <v>145.0</v>
      </c>
      <c r="M582" s="29">
        <v>25.0</v>
      </c>
      <c r="N582" s="23">
        <f t="shared" si="1"/>
        <v>25</v>
      </c>
      <c r="O582" s="23" t="s">
        <v>544</v>
      </c>
      <c r="P582" s="23" t="s">
        <v>40</v>
      </c>
      <c r="R582" s="36"/>
    </row>
    <row r="583">
      <c r="A583" s="29">
        <v>2003.0</v>
      </c>
      <c r="B583" s="29">
        <v>155.0</v>
      </c>
      <c r="C583" s="29">
        <v>2.0</v>
      </c>
      <c r="D583" s="23" t="s">
        <v>2038</v>
      </c>
      <c r="E583" s="23" t="s">
        <v>1904</v>
      </c>
      <c r="F583" s="29">
        <v>376107.0</v>
      </c>
      <c r="G583" s="29">
        <v>2280.0</v>
      </c>
      <c r="H583" s="29">
        <v>136.0</v>
      </c>
      <c r="I583" s="29">
        <v>2191.0</v>
      </c>
      <c r="J583" s="29">
        <v>2.0</v>
      </c>
      <c r="K583" s="29">
        <v>96.0</v>
      </c>
      <c r="L583" s="29">
        <v>171.0</v>
      </c>
      <c r="M583" s="29">
        <v>16.0</v>
      </c>
      <c r="N583" s="23">
        <f t="shared" si="1"/>
        <v>89</v>
      </c>
      <c r="O583" s="23" t="s">
        <v>544</v>
      </c>
      <c r="P583" s="23" t="s">
        <v>40</v>
      </c>
      <c r="R583" s="36"/>
    </row>
    <row r="584">
      <c r="A584" s="29">
        <v>2003.0</v>
      </c>
      <c r="B584" s="29">
        <v>159.0</v>
      </c>
      <c r="C584" s="29">
        <v>2.0</v>
      </c>
      <c r="D584" s="23" t="s">
        <v>2039</v>
      </c>
      <c r="E584" s="23" t="s">
        <v>1925</v>
      </c>
      <c r="F584" s="29">
        <v>122300.0</v>
      </c>
      <c r="G584" s="29">
        <v>750.0</v>
      </c>
      <c r="H584" s="29">
        <v>39.0</v>
      </c>
      <c r="I584" s="29">
        <v>567.0</v>
      </c>
      <c r="J584" s="29">
        <v>1.0</v>
      </c>
      <c r="K584" s="29">
        <v>75.0</v>
      </c>
      <c r="L584" s="29">
        <v>215.0</v>
      </c>
      <c r="M584" s="29">
        <v>14.0</v>
      </c>
      <c r="N584" s="23">
        <f t="shared" si="1"/>
        <v>183</v>
      </c>
      <c r="O584" s="23" t="s">
        <v>544</v>
      </c>
      <c r="P584" s="23" t="s">
        <v>40</v>
      </c>
      <c r="R584" s="36"/>
    </row>
    <row r="585">
      <c r="A585" s="29">
        <v>2003.0</v>
      </c>
      <c r="B585" s="29">
        <v>160.0</v>
      </c>
      <c r="C585" s="29">
        <v>2.0</v>
      </c>
      <c r="D585" s="23" t="s">
        <v>2055</v>
      </c>
      <c r="E585" s="23" t="s">
        <v>1880</v>
      </c>
      <c r="F585" s="29">
        <v>64150.0</v>
      </c>
      <c r="G585" s="29">
        <v>478.0</v>
      </c>
      <c r="H585" s="29">
        <v>20.0</v>
      </c>
      <c r="I585" s="29">
        <v>336.0</v>
      </c>
      <c r="J585" s="29">
        <v>1.0</v>
      </c>
      <c r="K585" s="29">
        <v>70.0</v>
      </c>
      <c r="L585" s="29">
        <v>190.0</v>
      </c>
      <c r="M585" s="29">
        <v>16.0</v>
      </c>
      <c r="N585" s="23">
        <f t="shared" si="1"/>
        <v>142</v>
      </c>
      <c r="O585" s="23" t="s">
        <v>544</v>
      </c>
      <c r="P585" s="23" t="s">
        <v>26</v>
      </c>
      <c r="R585" s="36"/>
    </row>
    <row r="586">
      <c r="A586" s="29">
        <v>2003.0</v>
      </c>
      <c r="B586" s="29">
        <v>164.0</v>
      </c>
      <c r="C586" s="29">
        <v>2.0</v>
      </c>
      <c r="D586" s="23" t="s">
        <v>2042</v>
      </c>
      <c r="E586" s="23" t="s">
        <v>1925</v>
      </c>
      <c r="F586" s="29">
        <v>184337.0</v>
      </c>
      <c r="G586" s="29">
        <v>1200.0</v>
      </c>
      <c r="H586" s="29">
        <v>48.0</v>
      </c>
      <c r="I586" s="29">
        <v>1108.0</v>
      </c>
      <c r="J586" s="29">
        <v>1.0</v>
      </c>
      <c r="K586" s="29">
        <v>92.0</v>
      </c>
      <c r="L586" s="29">
        <v>166.0</v>
      </c>
      <c r="M586" s="29">
        <v>23.0</v>
      </c>
      <c r="N586" s="23">
        <f t="shared" si="1"/>
        <v>92</v>
      </c>
      <c r="O586" s="23" t="s">
        <v>544</v>
      </c>
      <c r="P586" s="23" t="s">
        <v>40</v>
      </c>
      <c r="R586" s="36"/>
    </row>
    <row r="587">
      <c r="A587" s="29">
        <v>2003.0</v>
      </c>
      <c r="B587" s="29">
        <v>165.0</v>
      </c>
      <c r="C587" s="29">
        <v>2.0</v>
      </c>
      <c r="D587" s="23" t="s">
        <v>2045</v>
      </c>
      <c r="E587" s="23" t="s">
        <v>1973</v>
      </c>
      <c r="F587" s="29">
        <v>121143.0</v>
      </c>
      <c r="G587" s="29">
        <v>1140.0</v>
      </c>
      <c r="H587" s="29">
        <v>38.0</v>
      </c>
      <c r="I587" s="29">
        <v>472.0</v>
      </c>
      <c r="J587" s="29">
        <v>1.0</v>
      </c>
      <c r="K587" s="29">
        <v>41.0</v>
      </c>
      <c r="L587" s="29">
        <v>256.0</v>
      </c>
      <c r="M587" s="29">
        <v>12.0</v>
      </c>
      <c r="N587" s="23">
        <f t="shared" si="1"/>
        <v>668</v>
      </c>
      <c r="O587" s="23" t="s">
        <v>544</v>
      </c>
      <c r="P587" s="23" t="s">
        <v>40</v>
      </c>
      <c r="R587" s="36"/>
    </row>
    <row r="588">
      <c r="A588" s="29">
        <v>2003.0</v>
      </c>
      <c r="B588" s="29">
        <v>1.0</v>
      </c>
      <c r="C588" s="29">
        <v>3.0</v>
      </c>
      <c r="D588" s="23" t="s">
        <v>2056</v>
      </c>
      <c r="E588" s="23" t="s">
        <v>1880</v>
      </c>
      <c r="F588" s="29">
        <v>47967.0</v>
      </c>
      <c r="G588" s="29">
        <v>385.0</v>
      </c>
      <c r="H588" s="29">
        <v>22.0</v>
      </c>
      <c r="I588" s="29">
        <v>364.0</v>
      </c>
      <c r="J588" s="29">
        <v>1.0</v>
      </c>
      <c r="K588" s="29">
        <v>94.0</v>
      </c>
      <c r="L588" s="29">
        <v>131.0</v>
      </c>
      <c r="M588" s="29">
        <v>16.0</v>
      </c>
      <c r="N588" s="23">
        <f t="shared" si="1"/>
        <v>21</v>
      </c>
      <c r="O588" s="23" t="s">
        <v>138</v>
      </c>
      <c r="P588" s="23" t="s">
        <v>26</v>
      </c>
      <c r="R588" s="36"/>
    </row>
    <row r="589">
      <c r="A589" s="29">
        <v>2003.0</v>
      </c>
      <c r="B589" s="29">
        <v>4.0</v>
      </c>
      <c r="C589" s="29">
        <v>3.0</v>
      </c>
      <c r="D589" s="23" t="s">
        <v>1991</v>
      </c>
      <c r="E589" s="23" t="s">
        <v>2094</v>
      </c>
      <c r="F589" s="29">
        <v>255107.0</v>
      </c>
      <c r="G589" s="29">
        <v>2009.0</v>
      </c>
      <c r="H589" s="29">
        <v>98.0</v>
      </c>
      <c r="I589" s="29">
        <v>1789.0</v>
      </c>
      <c r="J589" s="29">
        <v>3.0</v>
      </c>
      <c r="K589" s="29">
        <v>89.0</v>
      </c>
      <c r="L589" s="29">
        <v>142.0</v>
      </c>
      <c r="M589" s="29">
        <v>18.0</v>
      </c>
      <c r="N589" s="23">
        <f t="shared" si="1"/>
        <v>220</v>
      </c>
      <c r="O589" s="23" t="s">
        <v>138</v>
      </c>
      <c r="P589" s="23" t="s">
        <v>26</v>
      </c>
      <c r="R589" s="36"/>
    </row>
    <row r="590">
      <c r="A590" s="29">
        <v>2003.0</v>
      </c>
      <c r="B590" s="29">
        <v>7.0</v>
      </c>
      <c r="C590" s="29">
        <v>3.0</v>
      </c>
      <c r="D590" s="23" t="s">
        <v>1994</v>
      </c>
      <c r="E590" s="23" t="s">
        <v>1925</v>
      </c>
      <c r="F590" s="29">
        <v>199100.0</v>
      </c>
      <c r="G590" s="29">
        <v>1645.0</v>
      </c>
      <c r="H590" s="29">
        <v>70.0</v>
      </c>
      <c r="I590" s="29">
        <v>1471.0</v>
      </c>
      <c r="J590" s="29">
        <v>3.0</v>
      </c>
      <c r="K590" s="29">
        <v>89.0</v>
      </c>
      <c r="L590" s="29">
        <v>135.0</v>
      </c>
      <c r="M590" s="29">
        <v>21.0</v>
      </c>
      <c r="N590" s="23">
        <f t="shared" si="1"/>
        <v>174</v>
      </c>
      <c r="O590" s="23" t="s">
        <v>138</v>
      </c>
      <c r="P590" s="23" t="s">
        <v>40</v>
      </c>
      <c r="R590" s="36"/>
    </row>
    <row r="591">
      <c r="A591" s="29">
        <v>2003.0</v>
      </c>
      <c r="B591" s="29">
        <v>11.0</v>
      </c>
      <c r="C591" s="29">
        <v>3.0</v>
      </c>
      <c r="D591" s="23" t="s">
        <v>1998</v>
      </c>
      <c r="E591" s="23" t="s">
        <v>1973</v>
      </c>
      <c r="F591" s="29">
        <v>114040.0</v>
      </c>
      <c r="G591" s="29">
        <v>1081.0</v>
      </c>
      <c r="H591" s="29">
        <v>47.0</v>
      </c>
      <c r="I591" s="29">
        <v>981.0</v>
      </c>
      <c r="J591" s="29">
        <v>3.0</v>
      </c>
      <c r="K591" s="29">
        <v>90.0</v>
      </c>
      <c r="L591" s="29">
        <v>116.0</v>
      </c>
      <c r="M591" s="29">
        <v>20.0</v>
      </c>
      <c r="N591" s="23">
        <f t="shared" si="1"/>
        <v>100</v>
      </c>
      <c r="O591" s="23" t="s">
        <v>138</v>
      </c>
      <c r="P591" s="23" t="s">
        <v>40</v>
      </c>
      <c r="R591" s="36"/>
    </row>
    <row r="592">
      <c r="A592" s="29">
        <v>2003.0</v>
      </c>
      <c r="B592" s="29">
        <v>12.0</v>
      </c>
      <c r="C592" s="29">
        <v>3.0</v>
      </c>
      <c r="D592" s="23" t="s">
        <v>1999</v>
      </c>
      <c r="E592" s="23" t="s">
        <v>1880</v>
      </c>
      <c r="F592" s="29">
        <v>96542.0</v>
      </c>
      <c r="G592" s="29">
        <v>830.0</v>
      </c>
      <c r="H592" s="29">
        <v>40.0</v>
      </c>
      <c r="I592" s="29">
        <v>677.0</v>
      </c>
      <c r="J592" s="29">
        <v>1.0</v>
      </c>
      <c r="K592" s="29">
        <v>81.0</v>
      </c>
      <c r="L592" s="29">
        <v>142.0</v>
      </c>
      <c r="M592" s="29">
        <v>16.0</v>
      </c>
      <c r="N592" s="23">
        <f t="shared" si="1"/>
        <v>153</v>
      </c>
      <c r="O592" s="23" t="s">
        <v>138</v>
      </c>
      <c r="P592" s="23" t="s">
        <v>26</v>
      </c>
      <c r="R592" s="36"/>
    </row>
    <row r="593">
      <c r="A593" s="29">
        <v>2003.0</v>
      </c>
      <c r="B593" s="29">
        <v>23.0</v>
      </c>
      <c r="C593" s="29">
        <v>3.0</v>
      </c>
      <c r="D593" s="23" t="s">
        <v>2001</v>
      </c>
      <c r="E593" s="23" t="s">
        <v>1880</v>
      </c>
      <c r="F593" s="29">
        <v>106200.0</v>
      </c>
      <c r="G593" s="29">
        <v>975.0</v>
      </c>
      <c r="H593" s="29">
        <v>41.0</v>
      </c>
      <c r="I593" s="29">
        <v>892.0</v>
      </c>
      <c r="J593" s="29">
        <v>2.0</v>
      </c>
      <c r="K593" s="29">
        <v>91.0</v>
      </c>
      <c r="L593" s="29">
        <v>119.0</v>
      </c>
      <c r="M593" s="29">
        <v>21.0</v>
      </c>
      <c r="N593" s="23">
        <f t="shared" si="1"/>
        <v>83</v>
      </c>
      <c r="O593" s="23" t="s">
        <v>138</v>
      </c>
      <c r="P593" s="23" t="s">
        <v>26</v>
      </c>
      <c r="R593" s="36"/>
    </row>
    <row r="594">
      <c r="A594" s="29">
        <v>2003.0</v>
      </c>
      <c r="B594" s="29">
        <v>30.0</v>
      </c>
      <c r="C594" s="29">
        <v>3.0</v>
      </c>
      <c r="D594" s="23" t="s">
        <v>2057</v>
      </c>
      <c r="E594" s="23" t="s">
        <v>1925</v>
      </c>
      <c r="F594" s="29">
        <v>100000.0</v>
      </c>
      <c r="G594" s="29">
        <v>750.0</v>
      </c>
      <c r="H594" s="29">
        <v>39.0</v>
      </c>
      <c r="I594" s="29">
        <v>686.0</v>
      </c>
      <c r="J594" s="29">
        <v>1.0</v>
      </c>
      <c r="K594" s="29">
        <v>91.0</v>
      </c>
      <c r="L594" s="29">
        <v>145.0</v>
      </c>
      <c r="M594" s="29">
        <v>17.0</v>
      </c>
      <c r="N594" s="23">
        <f t="shared" si="1"/>
        <v>64</v>
      </c>
      <c r="O594" s="23" t="s">
        <v>138</v>
      </c>
      <c r="P594" s="23" t="s">
        <v>26</v>
      </c>
      <c r="R594" s="36"/>
    </row>
    <row r="595">
      <c r="A595" s="29">
        <v>2003.0</v>
      </c>
      <c r="B595" s="29">
        <v>32.0</v>
      </c>
      <c r="C595" s="29">
        <v>3.0</v>
      </c>
      <c r="D595" s="23" t="s">
        <v>2002</v>
      </c>
      <c r="E595" s="23" t="s">
        <v>1971</v>
      </c>
      <c r="F595" s="29">
        <v>110359.0</v>
      </c>
      <c r="G595" s="29">
        <v>1226.0</v>
      </c>
      <c r="H595" s="29">
        <v>50.0</v>
      </c>
      <c r="I595" s="29">
        <v>1008.0</v>
      </c>
      <c r="J595" s="29">
        <v>2.0</v>
      </c>
      <c r="K595" s="29">
        <v>82.0</v>
      </c>
      <c r="L595" s="29">
        <v>109.0</v>
      </c>
      <c r="M595" s="29">
        <v>20.0</v>
      </c>
      <c r="N595" s="23">
        <f t="shared" si="1"/>
        <v>218</v>
      </c>
      <c r="O595" s="23" t="s">
        <v>138</v>
      </c>
      <c r="P595" s="23" t="s">
        <v>26</v>
      </c>
      <c r="R595" s="36"/>
    </row>
    <row r="596">
      <c r="A596" s="29">
        <v>2003.0</v>
      </c>
      <c r="B596" s="29">
        <v>40.0</v>
      </c>
      <c r="C596" s="29">
        <v>3.0</v>
      </c>
      <c r="D596" s="23" t="s">
        <v>2003</v>
      </c>
      <c r="E596" s="23" t="s">
        <v>1880</v>
      </c>
      <c r="F596" s="29">
        <v>57000.0</v>
      </c>
      <c r="G596" s="29">
        <v>540.0</v>
      </c>
      <c r="H596" s="29">
        <v>24.0</v>
      </c>
      <c r="I596" s="29">
        <v>436.0</v>
      </c>
      <c r="J596" s="29">
        <v>2.0</v>
      </c>
      <c r="K596" s="29">
        <v>80.0</v>
      </c>
      <c r="L596" s="29">
        <v>130.0</v>
      </c>
      <c r="M596" s="29">
        <v>18.0</v>
      </c>
      <c r="N596" s="23">
        <f t="shared" si="1"/>
        <v>104</v>
      </c>
      <c r="O596" s="23" t="s">
        <v>138</v>
      </c>
      <c r="P596" s="23" t="s">
        <v>26</v>
      </c>
      <c r="R596" s="36"/>
    </row>
    <row r="597">
      <c r="A597" s="29">
        <v>2003.0</v>
      </c>
      <c r="B597" s="29">
        <v>43.0</v>
      </c>
      <c r="C597" s="29">
        <v>3.0</v>
      </c>
      <c r="D597" s="23" t="s">
        <v>2004</v>
      </c>
      <c r="E597" s="23" t="s">
        <v>1972</v>
      </c>
      <c r="F597" s="29">
        <v>517092.0</v>
      </c>
      <c r="G597" s="29">
        <v>5827.0</v>
      </c>
      <c r="H597" s="29">
        <v>213.0</v>
      </c>
      <c r="I597" s="29">
        <v>4129.0</v>
      </c>
      <c r="J597" s="29">
        <v>11.0</v>
      </c>
      <c r="K597" s="29">
        <v>70.0</v>
      </c>
      <c r="L597" s="29">
        <v>125.0</v>
      </c>
      <c r="M597" s="29">
        <v>19.0</v>
      </c>
      <c r="N597" s="23">
        <f t="shared" si="1"/>
        <v>1698</v>
      </c>
      <c r="O597" s="23" t="s">
        <v>138</v>
      </c>
      <c r="P597" s="23" t="s">
        <v>40</v>
      </c>
      <c r="R597" s="36"/>
    </row>
    <row r="598">
      <c r="A598" s="29">
        <v>2003.0</v>
      </c>
      <c r="B598" s="29">
        <v>47.0</v>
      </c>
      <c r="C598" s="29">
        <v>3.0</v>
      </c>
      <c r="D598" s="23" t="s">
        <v>2005</v>
      </c>
      <c r="E598" s="23" t="s">
        <v>1946</v>
      </c>
      <c r="F598" s="29">
        <v>135938.0</v>
      </c>
      <c r="G598" s="29">
        <v>1174.0</v>
      </c>
      <c r="H598" s="29">
        <v>48.0</v>
      </c>
      <c r="I598" s="29">
        <v>1149.0</v>
      </c>
      <c r="J598" s="29">
        <v>2.0</v>
      </c>
      <c r="K598" s="29">
        <v>97.0</v>
      </c>
      <c r="L598" s="29">
        <v>118.0</v>
      </c>
      <c r="M598" s="29">
        <v>23.0</v>
      </c>
      <c r="N598" s="23">
        <f t="shared" si="1"/>
        <v>25</v>
      </c>
      <c r="O598" s="23" t="s">
        <v>138</v>
      </c>
      <c r="P598" s="23" t="s">
        <v>26</v>
      </c>
      <c r="R598" s="36"/>
    </row>
    <row r="599">
      <c r="A599" s="29">
        <v>2003.0</v>
      </c>
      <c r="B599" s="29">
        <v>48.0</v>
      </c>
      <c r="C599" s="29">
        <v>3.0</v>
      </c>
      <c r="D599" s="23" t="s">
        <v>2008</v>
      </c>
      <c r="E599" s="23" t="s">
        <v>1880</v>
      </c>
      <c r="F599" s="29">
        <v>168587.0</v>
      </c>
      <c r="G599" s="29">
        <v>1263.0</v>
      </c>
      <c r="H599" s="29">
        <v>77.0</v>
      </c>
      <c r="I599" s="29">
        <v>1329.0</v>
      </c>
      <c r="J599" s="29">
        <v>3.0</v>
      </c>
      <c r="K599" s="29">
        <v>105.0</v>
      </c>
      <c r="L599" s="29">
        <v>126.0</v>
      </c>
      <c r="M599" s="29">
        <v>17.0</v>
      </c>
      <c r="N599" s="23">
        <f t="shared" si="1"/>
        <v>-66</v>
      </c>
      <c r="O599" s="23" t="s">
        <v>138</v>
      </c>
      <c r="P599" s="23" t="s">
        <v>26</v>
      </c>
      <c r="R599" s="36"/>
    </row>
    <row r="600">
      <c r="A600" s="29">
        <v>2003.0</v>
      </c>
      <c r="B600" s="29">
        <v>49.0</v>
      </c>
      <c r="C600" s="29">
        <v>3.0</v>
      </c>
      <c r="D600" s="23" t="s">
        <v>2009</v>
      </c>
      <c r="E600" s="23" t="s">
        <v>1973</v>
      </c>
      <c r="F600" s="29">
        <v>514662.0</v>
      </c>
      <c r="G600" s="29">
        <v>3968.0</v>
      </c>
      <c r="H600" s="29">
        <v>193.0</v>
      </c>
      <c r="I600" s="29">
        <v>3591.0</v>
      </c>
      <c r="J600" s="29">
        <v>10.0</v>
      </c>
      <c r="K600" s="29">
        <v>90.0</v>
      </c>
      <c r="L600" s="29">
        <v>143.0</v>
      </c>
      <c r="M600" s="29">
        <v>18.0</v>
      </c>
      <c r="N600" s="23">
        <f t="shared" si="1"/>
        <v>377</v>
      </c>
      <c r="O600" s="23" t="s">
        <v>138</v>
      </c>
      <c r="P600" s="23" t="s">
        <v>40</v>
      </c>
      <c r="R600" s="36"/>
    </row>
    <row r="601">
      <c r="A601" s="29">
        <v>2003.0</v>
      </c>
      <c r="B601" s="29">
        <v>52.0</v>
      </c>
      <c r="C601" s="29">
        <v>3.0</v>
      </c>
      <c r="D601" s="23" t="s">
        <v>2010</v>
      </c>
      <c r="E601" s="23" t="s">
        <v>1904</v>
      </c>
      <c r="F601" s="29">
        <v>321620.0</v>
      </c>
      <c r="G601" s="29">
        <v>2280.0</v>
      </c>
      <c r="H601" s="29">
        <v>115.0</v>
      </c>
      <c r="I601" s="29">
        <v>2254.0</v>
      </c>
      <c r="J601" s="29">
        <v>5.0</v>
      </c>
      <c r="K601" s="29">
        <v>98.0</v>
      </c>
      <c r="L601" s="29">
        <v>142.0</v>
      </c>
      <c r="M601" s="29">
        <v>19.0</v>
      </c>
      <c r="N601" s="23">
        <f t="shared" si="1"/>
        <v>26</v>
      </c>
      <c r="O601" s="23" t="s">
        <v>138</v>
      </c>
      <c r="P601" s="23" t="s">
        <v>26</v>
      </c>
      <c r="R601" s="36"/>
    </row>
    <row r="602">
      <c r="A602" s="29">
        <v>2003.0</v>
      </c>
      <c r="B602" s="29">
        <v>54.0</v>
      </c>
      <c r="C602" s="29">
        <v>3.0</v>
      </c>
      <c r="D602" s="23" t="s">
        <v>2011</v>
      </c>
      <c r="E602" s="23" t="s">
        <v>1904</v>
      </c>
      <c r="F602" s="29">
        <v>277136.0</v>
      </c>
      <c r="G602" s="29">
        <v>2789.0</v>
      </c>
      <c r="H602" s="29">
        <v>135.0</v>
      </c>
      <c r="I602" s="29">
        <v>2848.0</v>
      </c>
      <c r="J602" s="29">
        <v>5.0</v>
      </c>
      <c r="K602" s="29">
        <v>102.0</v>
      </c>
      <c r="L602" s="29">
        <v>97.0</v>
      </c>
      <c r="M602" s="29">
        <v>21.0</v>
      </c>
      <c r="N602" s="23">
        <f t="shared" si="1"/>
        <v>-59</v>
      </c>
      <c r="O602" s="23" t="s">
        <v>138</v>
      </c>
      <c r="P602" s="23" t="s">
        <v>26</v>
      </c>
      <c r="R602" s="36"/>
    </row>
    <row r="603">
      <c r="A603" s="29">
        <v>2003.0</v>
      </c>
      <c r="B603" s="29">
        <v>56.0</v>
      </c>
      <c r="C603" s="29">
        <v>3.0</v>
      </c>
      <c r="D603" s="23" t="s">
        <v>2014</v>
      </c>
      <c r="E603" s="23" t="s">
        <v>1904</v>
      </c>
      <c r="F603" s="29">
        <v>85798.0</v>
      </c>
      <c r="G603" s="29">
        <v>999.0</v>
      </c>
      <c r="H603" s="29">
        <v>40.0</v>
      </c>
      <c r="I603" s="29">
        <v>1028.0</v>
      </c>
      <c r="J603" s="29">
        <v>3.0</v>
      </c>
      <c r="K603" s="29">
        <v>102.0</v>
      </c>
      <c r="L603" s="29">
        <v>83.0</v>
      </c>
      <c r="M603" s="29">
        <v>25.0</v>
      </c>
      <c r="N603" s="23">
        <f t="shared" si="1"/>
        <v>-29</v>
      </c>
      <c r="O603" s="23" t="s">
        <v>138</v>
      </c>
      <c r="P603" s="23" t="s">
        <v>26</v>
      </c>
      <c r="R603" s="36"/>
    </row>
    <row r="604">
      <c r="A604" s="29">
        <v>2003.0</v>
      </c>
      <c r="B604" s="29">
        <v>64.0</v>
      </c>
      <c r="C604" s="29">
        <v>3.0</v>
      </c>
      <c r="D604" s="23" t="s">
        <v>2015</v>
      </c>
      <c r="E604" s="23" t="s">
        <v>2006</v>
      </c>
      <c r="F604" s="29">
        <v>2407552.0</v>
      </c>
      <c r="G604" s="29">
        <v>15869.0</v>
      </c>
      <c r="H604" s="29">
        <v>787.0</v>
      </c>
      <c r="I604" s="29">
        <v>14169.0</v>
      </c>
      <c r="J604" s="29">
        <v>26.0</v>
      </c>
      <c r="K604" s="29">
        <v>89.0</v>
      </c>
      <c r="L604" s="29">
        <v>169.0</v>
      </c>
      <c r="M604" s="29">
        <v>18.0</v>
      </c>
      <c r="N604" s="23">
        <f t="shared" si="1"/>
        <v>1700</v>
      </c>
      <c r="O604" s="23" t="s">
        <v>138</v>
      </c>
      <c r="P604" s="23" t="s">
        <v>2007</v>
      </c>
      <c r="Q604" s="36"/>
      <c r="R604" s="36"/>
    </row>
    <row r="605">
      <c r="A605" s="29">
        <v>2003.0</v>
      </c>
      <c r="B605" s="29">
        <v>67.0</v>
      </c>
      <c r="C605" s="29">
        <v>3.0</v>
      </c>
      <c r="D605" s="23" t="s">
        <v>2058</v>
      </c>
      <c r="E605" s="23" t="s">
        <v>1880</v>
      </c>
      <c r="F605" s="29">
        <v>139435.0</v>
      </c>
      <c r="G605" s="29">
        <v>1265.0</v>
      </c>
      <c r="H605" s="29">
        <v>58.0</v>
      </c>
      <c r="I605" s="29">
        <v>1093.0</v>
      </c>
      <c r="J605" s="29">
        <v>2.0</v>
      </c>
      <c r="K605" s="29">
        <v>86.0</v>
      </c>
      <c r="L605" s="29">
        <v>127.0</v>
      </c>
      <c r="M605" s="29">
        <v>18.0</v>
      </c>
      <c r="N605" s="23">
        <f t="shared" si="1"/>
        <v>172</v>
      </c>
      <c r="O605" s="23" t="s">
        <v>138</v>
      </c>
      <c r="P605" s="23" t="s">
        <v>26</v>
      </c>
      <c r="R605" s="36"/>
    </row>
    <row r="606">
      <c r="A606" s="29">
        <v>2003.0</v>
      </c>
      <c r="B606" s="29">
        <v>77.0</v>
      </c>
      <c r="C606" s="29">
        <v>3.0</v>
      </c>
      <c r="D606" s="23" t="s">
        <v>2016</v>
      </c>
      <c r="E606" s="23" t="s">
        <v>1973</v>
      </c>
      <c r="F606" s="29">
        <v>507223.0</v>
      </c>
      <c r="G606" s="29">
        <v>3641.0</v>
      </c>
      <c r="H606" s="29">
        <v>194.0</v>
      </c>
      <c r="I606" s="29">
        <v>3615.0</v>
      </c>
      <c r="J606" s="29">
        <v>10.0</v>
      </c>
      <c r="K606" s="29">
        <v>99.0</v>
      </c>
      <c r="L606" s="29">
        <v>140.0</v>
      </c>
      <c r="M606" s="29">
        <v>18.0</v>
      </c>
      <c r="N606" s="23">
        <f t="shared" si="1"/>
        <v>26</v>
      </c>
      <c r="O606" s="23" t="s">
        <v>138</v>
      </c>
      <c r="P606" s="23" t="s">
        <v>40</v>
      </c>
      <c r="R606" s="36"/>
    </row>
    <row r="607">
      <c r="A607" s="29">
        <v>2003.0</v>
      </c>
      <c r="B607" s="29">
        <v>78.0</v>
      </c>
      <c r="C607" s="29">
        <v>3.0</v>
      </c>
      <c r="D607" s="23" t="s">
        <v>2054</v>
      </c>
      <c r="E607" s="23" t="s">
        <v>1880</v>
      </c>
      <c r="F607" s="29">
        <v>112708.0</v>
      </c>
      <c r="G607" s="29">
        <v>1158.0</v>
      </c>
      <c r="H607" s="29">
        <v>58.0</v>
      </c>
      <c r="I607" s="29">
        <v>764.0</v>
      </c>
      <c r="J607" s="29">
        <v>3.0</v>
      </c>
      <c r="K607" s="29">
        <v>65.0</v>
      </c>
      <c r="L607" s="29">
        <v>147.0</v>
      </c>
      <c r="M607" s="29">
        <v>13.0</v>
      </c>
      <c r="N607" s="23">
        <f t="shared" si="1"/>
        <v>394</v>
      </c>
      <c r="O607" s="23" t="s">
        <v>138</v>
      </c>
      <c r="P607" s="23" t="s">
        <v>26</v>
      </c>
      <c r="R607" s="36"/>
    </row>
    <row r="608">
      <c r="A608" s="29">
        <v>2003.0</v>
      </c>
      <c r="B608" s="29">
        <v>79.0</v>
      </c>
      <c r="C608" s="29">
        <v>3.0</v>
      </c>
      <c r="D608" s="23" t="s">
        <v>2059</v>
      </c>
      <c r="E608" s="23" t="s">
        <v>1904</v>
      </c>
      <c r="F608" s="29">
        <v>98341.0</v>
      </c>
      <c r="G608" s="29">
        <v>826.0</v>
      </c>
      <c r="H608" s="29">
        <v>38.0</v>
      </c>
      <c r="I608" s="29">
        <v>649.0</v>
      </c>
      <c r="J608" s="29">
        <v>1.0</v>
      </c>
      <c r="K608" s="29">
        <v>78.0</v>
      </c>
      <c r="L608" s="29">
        <v>151.0</v>
      </c>
      <c r="M608" s="29">
        <v>17.0</v>
      </c>
      <c r="N608" s="23">
        <f t="shared" si="1"/>
        <v>177</v>
      </c>
      <c r="O608" s="23" t="s">
        <v>138</v>
      </c>
      <c r="P608" s="23" t="s">
        <v>26</v>
      </c>
      <c r="R608" s="36"/>
    </row>
    <row r="609">
      <c r="A609" s="29">
        <v>2003.0</v>
      </c>
      <c r="B609" s="29">
        <v>89.0</v>
      </c>
      <c r="C609" s="29">
        <v>3.0</v>
      </c>
      <c r="D609" s="23" t="s">
        <v>2017</v>
      </c>
      <c r="E609" s="23" t="s">
        <v>2006</v>
      </c>
      <c r="F609" s="29">
        <v>676757.0</v>
      </c>
      <c r="G609" s="29">
        <v>6156.0</v>
      </c>
      <c r="H609" s="29">
        <v>248.0</v>
      </c>
      <c r="I609" s="29">
        <v>5245.0</v>
      </c>
      <c r="J609" s="29">
        <v>10.0</v>
      </c>
      <c r="K609" s="29">
        <v>85.0</v>
      </c>
      <c r="L609" s="29">
        <v>129.0</v>
      </c>
      <c r="M609" s="29">
        <v>21.0</v>
      </c>
      <c r="N609" s="23">
        <f t="shared" si="1"/>
        <v>911</v>
      </c>
      <c r="O609" s="23" t="s">
        <v>138</v>
      </c>
      <c r="P609" s="23" t="s">
        <v>2007</v>
      </c>
      <c r="Q609" s="36"/>
      <c r="R609" s="36"/>
    </row>
    <row r="610">
      <c r="A610" s="29">
        <v>2003.0</v>
      </c>
      <c r="B610" s="29">
        <v>94.0</v>
      </c>
      <c r="C610" s="29">
        <v>3.0</v>
      </c>
      <c r="D610" s="23" t="s">
        <v>2018</v>
      </c>
      <c r="E610" s="23" t="s">
        <v>1925</v>
      </c>
      <c r="F610" s="29">
        <v>229459.0</v>
      </c>
      <c r="G610" s="29">
        <v>1820.0</v>
      </c>
      <c r="H610" s="29">
        <v>91.0</v>
      </c>
      <c r="I610" s="29">
        <v>1795.0</v>
      </c>
      <c r="J610" s="29">
        <v>4.0</v>
      </c>
      <c r="K610" s="29">
        <v>98.0</v>
      </c>
      <c r="L610" s="29">
        <v>127.0</v>
      </c>
      <c r="M610" s="29">
        <v>19.0</v>
      </c>
      <c r="N610" s="23">
        <f t="shared" si="1"/>
        <v>25</v>
      </c>
      <c r="O610" s="23" t="s">
        <v>138</v>
      </c>
      <c r="P610" s="23" t="s">
        <v>40</v>
      </c>
      <c r="R610" s="36"/>
    </row>
    <row r="611">
      <c r="A611" s="29">
        <v>2003.0</v>
      </c>
      <c r="B611" s="29">
        <v>110.0</v>
      </c>
      <c r="C611" s="29">
        <v>3.0</v>
      </c>
      <c r="D611" s="23" t="s">
        <v>2019</v>
      </c>
      <c r="E611" s="23" t="s">
        <v>1946</v>
      </c>
      <c r="F611" s="29">
        <v>163940.0</v>
      </c>
      <c r="G611" s="29">
        <v>1456.0</v>
      </c>
      <c r="H611" s="29">
        <v>87.0</v>
      </c>
      <c r="I611" s="29">
        <v>1146.0</v>
      </c>
      <c r="J611" s="29">
        <v>3.0</v>
      </c>
      <c r="K611" s="29">
        <v>78.0</v>
      </c>
      <c r="L611" s="29">
        <v>143.0</v>
      </c>
      <c r="M611" s="29">
        <v>13.0</v>
      </c>
      <c r="N611" s="23">
        <f t="shared" si="1"/>
        <v>310</v>
      </c>
      <c r="O611" s="23" t="s">
        <v>138</v>
      </c>
      <c r="P611" s="23" t="s">
        <v>40</v>
      </c>
      <c r="R611" s="36"/>
    </row>
    <row r="612">
      <c r="A612" s="29">
        <v>2003.0</v>
      </c>
      <c r="B612" s="29">
        <v>119.0</v>
      </c>
      <c r="C612" s="29">
        <v>3.0</v>
      </c>
      <c r="D612" s="23" t="s">
        <v>2020</v>
      </c>
      <c r="E612" s="23" t="s">
        <v>1925</v>
      </c>
      <c r="F612" s="29">
        <v>144116.0</v>
      </c>
      <c r="G612" s="29">
        <v>1340.0</v>
      </c>
      <c r="H612" s="29">
        <v>65.0</v>
      </c>
      <c r="I612" s="29">
        <v>1196.0</v>
      </c>
      <c r="J612" s="29">
        <v>3.0</v>
      </c>
      <c r="K612" s="29">
        <v>89.0</v>
      </c>
      <c r="L612" s="29">
        <v>120.0</v>
      </c>
      <c r="M612" s="29">
        <v>18.0</v>
      </c>
      <c r="N612" s="23">
        <f t="shared" si="1"/>
        <v>144</v>
      </c>
      <c r="O612" s="23" t="s">
        <v>138</v>
      </c>
      <c r="P612" s="23" t="s">
        <v>40</v>
      </c>
      <c r="R612" s="36"/>
    </row>
    <row r="613">
      <c r="A613" s="29">
        <v>2003.0</v>
      </c>
      <c r="B613" s="29">
        <v>128.0</v>
      </c>
      <c r="C613" s="29">
        <v>3.0</v>
      </c>
      <c r="D613" s="23" t="s">
        <v>2023</v>
      </c>
      <c r="E613" s="23" t="s">
        <v>2094</v>
      </c>
      <c r="F613" s="29">
        <v>290118.0</v>
      </c>
      <c r="G613" s="29">
        <v>2985.0</v>
      </c>
      <c r="H613" s="29">
        <v>124.0</v>
      </c>
      <c r="I613" s="29">
        <v>2789.0</v>
      </c>
      <c r="J613" s="29">
        <v>5.0</v>
      </c>
      <c r="K613" s="29">
        <v>93.0</v>
      </c>
      <c r="L613" s="29">
        <v>104.0</v>
      </c>
      <c r="M613" s="29">
        <v>22.0</v>
      </c>
      <c r="N613" s="23">
        <f t="shared" si="1"/>
        <v>196</v>
      </c>
      <c r="O613" s="23" t="s">
        <v>138</v>
      </c>
      <c r="P613" s="23" t="s">
        <v>26</v>
      </c>
      <c r="R613" s="36"/>
    </row>
    <row r="614">
      <c r="A614" s="29">
        <v>2003.0</v>
      </c>
      <c r="B614" s="29">
        <v>129.0</v>
      </c>
      <c r="C614" s="29">
        <v>3.0</v>
      </c>
      <c r="D614" s="23" t="s">
        <v>2025</v>
      </c>
      <c r="E614" s="23" t="s">
        <v>1880</v>
      </c>
      <c r="F614" s="29">
        <v>91500.0</v>
      </c>
      <c r="G614" s="29">
        <v>750.0</v>
      </c>
      <c r="H614" s="29">
        <v>50.0</v>
      </c>
      <c r="I614" s="29">
        <v>740.0</v>
      </c>
      <c r="J614" s="29">
        <v>1.0</v>
      </c>
      <c r="K614" s="29">
        <v>98.0</v>
      </c>
      <c r="L614" s="29">
        <v>123.0</v>
      </c>
      <c r="M614" s="29">
        <v>14.0</v>
      </c>
      <c r="N614" s="23">
        <f t="shared" si="1"/>
        <v>10</v>
      </c>
      <c r="O614" s="23" t="s">
        <v>138</v>
      </c>
      <c r="P614" s="23" t="s">
        <v>26</v>
      </c>
      <c r="R614" s="36"/>
    </row>
    <row r="615">
      <c r="A615" s="29">
        <v>2003.0</v>
      </c>
      <c r="B615" s="29">
        <v>131.0</v>
      </c>
      <c r="C615" s="29">
        <v>3.0</v>
      </c>
      <c r="D615" s="23" t="s">
        <v>2027</v>
      </c>
      <c r="E615" s="23" t="s">
        <v>1925</v>
      </c>
      <c r="F615" s="29">
        <v>459045.0</v>
      </c>
      <c r="G615" s="29">
        <v>3745.0</v>
      </c>
      <c r="H615" s="29">
        <v>181.0</v>
      </c>
      <c r="I615" s="29">
        <v>2932.0</v>
      </c>
      <c r="J615" s="29">
        <v>9.0</v>
      </c>
      <c r="K615" s="29">
        <v>78.0</v>
      </c>
      <c r="L615" s="29">
        <v>156.0</v>
      </c>
      <c r="M615" s="29">
        <v>16.0</v>
      </c>
      <c r="N615" s="23">
        <f t="shared" si="1"/>
        <v>813</v>
      </c>
      <c r="O615" s="23" t="s">
        <v>138</v>
      </c>
      <c r="P615" s="23" t="s">
        <v>26</v>
      </c>
      <c r="R615" s="36"/>
    </row>
    <row r="616">
      <c r="A616" s="29">
        <v>2003.0</v>
      </c>
      <c r="B616" s="29">
        <v>132.0</v>
      </c>
      <c r="C616" s="29">
        <v>3.0</v>
      </c>
      <c r="D616" s="23" t="s">
        <v>2029</v>
      </c>
      <c r="E616" s="23" t="s">
        <v>1904</v>
      </c>
      <c r="F616" s="29">
        <v>235223.0</v>
      </c>
      <c r="G616" s="29">
        <v>2216.0</v>
      </c>
      <c r="H616" s="29">
        <v>124.0</v>
      </c>
      <c r="I616" s="29">
        <v>2398.0</v>
      </c>
      <c r="J616" s="29">
        <v>5.0</v>
      </c>
      <c r="K616" s="29">
        <v>108.0</v>
      </c>
      <c r="L616" s="29">
        <v>98.0</v>
      </c>
      <c r="M616" s="29">
        <v>19.0</v>
      </c>
      <c r="N616" s="23">
        <f t="shared" si="1"/>
        <v>-182</v>
      </c>
      <c r="O616" s="23" t="s">
        <v>138</v>
      </c>
      <c r="P616" s="23" t="s">
        <v>26</v>
      </c>
      <c r="R616" s="36"/>
    </row>
    <row r="617">
      <c r="A617" s="29">
        <v>2003.0</v>
      </c>
      <c r="B617" s="29">
        <v>134.0</v>
      </c>
      <c r="C617" s="29">
        <v>3.0</v>
      </c>
      <c r="D617" s="23" t="s">
        <v>2031</v>
      </c>
      <c r="E617" s="23" t="s">
        <v>1946</v>
      </c>
      <c r="F617" s="29">
        <v>117928.0</v>
      </c>
      <c r="G617" s="29">
        <v>983.0</v>
      </c>
      <c r="H617" s="29">
        <v>56.0</v>
      </c>
      <c r="I617" s="29">
        <v>963.0</v>
      </c>
      <c r="J617" s="29">
        <v>4.0</v>
      </c>
      <c r="K617" s="29">
        <v>97.0</v>
      </c>
      <c r="L617" s="29">
        <v>122.0</v>
      </c>
      <c r="M617" s="29">
        <v>17.0</v>
      </c>
      <c r="N617" s="23">
        <f t="shared" si="1"/>
        <v>20</v>
      </c>
      <c r="O617" s="23" t="s">
        <v>138</v>
      </c>
      <c r="P617" s="23" t="s">
        <v>26</v>
      </c>
      <c r="R617" s="36"/>
    </row>
    <row r="618">
      <c r="A618" s="29">
        <v>2003.0</v>
      </c>
      <c r="B618" s="29">
        <v>139.0</v>
      </c>
      <c r="C618" s="29">
        <v>3.0</v>
      </c>
      <c r="D618" s="23" t="s">
        <v>2033</v>
      </c>
      <c r="E618" s="23" t="s">
        <v>1880</v>
      </c>
      <c r="F618" s="29">
        <v>85005.0</v>
      </c>
      <c r="G618" s="29">
        <v>1250.0</v>
      </c>
      <c r="H618" s="29">
        <v>39.0</v>
      </c>
      <c r="I618" s="29">
        <v>878.0</v>
      </c>
      <c r="J618" s="29">
        <v>3.0</v>
      </c>
      <c r="K618" s="29">
        <v>70.0</v>
      </c>
      <c r="L618" s="29">
        <v>96.0</v>
      </c>
      <c r="M618" s="29">
        <v>22.0</v>
      </c>
      <c r="N618" s="23">
        <f t="shared" si="1"/>
        <v>372</v>
      </c>
      <c r="O618" s="23" t="s">
        <v>138</v>
      </c>
      <c r="P618" s="23" t="s">
        <v>26</v>
      </c>
      <c r="R618" s="36"/>
    </row>
    <row r="619">
      <c r="A619" s="29">
        <v>2003.0</v>
      </c>
      <c r="B619" s="29">
        <v>142.0</v>
      </c>
      <c r="C619" s="29">
        <v>3.0</v>
      </c>
      <c r="D619" s="23" t="s">
        <v>2035</v>
      </c>
      <c r="E619" s="23" t="s">
        <v>1925</v>
      </c>
      <c r="F619" s="29">
        <v>132603.0</v>
      </c>
      <c r="G619" s="29">
        <v>1360.0</v>
      </c>
      <c r="H619" s="29">
        <v>70.0</v>
      </c>
      <c r="I619" s="29">
        <v>1236.0</v>
      </c>
      <c r="J619" s="29">
        <v>2.0</v>
      </c>
      <c r="K619" s="29">
        <v>90.0</v>
      </c>
      <c r="L619" s="29">
        <v>107.0</v>
      </c>
      <c r="M619" s="29">
        <v>17.0</v>
      </c>
      <c r="N619" s="23">
        <f t="shared" si="1"/>
        <v>124</v>
      </c>
      <c r="O619" s="23" t="s">
        <v>138</v>
      </c>
      <c r="P619" s="23" t="s">
        <v>26</v>
      </c>
      <c r="R619" s="36"/>
    </row>
    <row r="620">
      <c r="A620" s="29">
        <v>2003.0</v>
      </c>
      <c r="B620" s="29">
        <v>146.0</v>
      </c>
      <c r="C620" s="29">
        <v>3.0</v>
      </c>
      <c r="D620" s="23" t="s">
        <v>2036</v>
      </c>
      <c r="E620" s="23" t="s">
        <v>1973</v>
      </c>
      <c r="F620" s="29">
        <v>237212.0</v>
      </c>
      <c r="G620" s="29">
        <v>2266.0</v>
      </c>
      <c r="H620" s="29">
        <v>118.0</v>
      </c>
      <c r="I620" s="29">
        <v>1827.0</v>
      </c>
      <c r="J620" s="29">
        <v>5.0</v>
      </c>
      <c r="K620" s="29">
        <v>80.0</v>
      </c>
      <c r="L620" s="29">
        <v>129.0</v>
      </c>
      <c r="M620" s="29">
        <v>15.0</v>
      </c>
      <c r="N620" s="23">
        <f t="shared" si="1"/>
        <v>439</v>
      </c>
      <c r="O620" s="23" t="s">
        <v>138</v>
      </c>
      <c r="P620" s="23" t="s">
        <v>40</v>
      </c>
      <c r="R620" s="36"/>
    </row>
    <row r="621">
      <c r="A621" s="29">
        <v>2003.0</v>
      </c>
      <c r="B621" s="29">
        <v>155.0</v>
      </c>
      <c r="C621" s="29">
        <v>3.0</v>
      </c>
      <c r="D621" s="23" t="s">
        <v>2038</v>
      </c>
      <c r="E621" s="23" t="s">
        <v>1904</v>
      </c>
      <c r="F621" s="29">
        <v>725042.0</v>
      </c>
      <c r="G621" s="29">
        <v>4702.0</v>
      </c>
      <c r="H621" s="29">
        <v>254.0</v>
      </c>
      <c r="I621" s="29">
        <v>4566.0</v>
      </c>
      <c r="J621" s="29">
        <v>11.0</v>
      </c>
      <c r="K621" s="29">
        <v>97.0</v>
      </c>
      <c r="L621" s="29">
        <v>158.0</v>
      </c>
      <c r="M621" s="29">
        <v>17.0</v>
      </c>
      <c r="N621" s="23">
        <f t="shared" si="1"/>
        <v>136</v>
      </c>
      <c r="O621" s="23" t="s">
        <v>138</v>
      </c>
      <c r="P621" s="23" t="s">
        <v>40</v>
      </c>
      <c r="R621" s="36"/>
    </row>
    <row r="622">
      <c r="A622" s="29">
        <v>2003.0</v>
      </c>
      <c r="B622" s="29">
        <v>159.0</v>
      </c>
      <c r="C622" s="29">
        <v>3.0</v>
      </c>
      <c r="D622" s="23" t="s">
        <v>2039</v>
      </c>
      <c r="E622" s="23" t="s">
        <v>1925</v>
      </c>
      <c r="F622" s="29">
        <v>268636.0</v>
      </c>
      <c r="G622" s="29">
        <v>1813.0</v>
      </c>
      <c r="H622" s="29">
        <v>86.0</v>
      </c>
      <c r="I622" s="29">
        <v>1905.0</v>
      </c>
      <c r="J622" s="29">
        <v>5.0</v>
      </c>
      <c r="K622" s="29">
        <v>105.0</v>
      </c>
      <c r="L622" s="29">
        <v>141.0</v>
      </c>
      <c r="M622" s="29">
        <v>22.0</v>
      </c>
      <c r="N622" s="23">
        <f t="shared" si="1"/>
        <v>-92</v>
      </c>
      <c r="O622" s="23" t="s">
        <v>138</v>
      </c>
      <c r="P622" s="23" t="s">
        <v>40</v>
      </c>
      <c r="R622" s="36"/>
    </row>
    <row r="623">
      <c r="A623" s="29">
        <v>2003.0</v>
      </c>
      <c r="B623" s="29">
        <v>160.0</v>
      </c>
      <c r="C623" s="29">
        <v>3.0</v>
      </c>
      <c r="D623" s="23" t="s">
        <v>2055</v>
      </c>
      <c r="E623" s="23" t="s">
        <v>1880</v>
      </c>
      <c r="F623" s="29">
        <v>30500.0</v>
      </c>
      <c r="G623" s="29">
        <v>323.0</v>
      </c>
      <c r="H623" s="29">
        <v>15.0</v>
      </c>
      <c r="I623" s="29">
        <v>268.0</v>
      </c>
      <c r="J623" s="29">
        <v>1.0</v>
      </c>
      <c r="K623" s="29">
        <v>82.0</v>
      </c>
      <c r="L623" s="29">
        <v>113.0</v>
      </c>
      <c r="M623" s="29">
        <v>17.0</v>
      </c>
      <c r="N623" s="23">
        <f t="shared" si="1"/>
        <v>55</v>
      </c>
      <c r="O623" s="23" t="s">
        <v>138</v>
      </c>
      <c r="P623" s="23" t="s">
        <v>26</v>
      </c>
      <c r="R623" s="36"/>
    </row>
    <row r="624">
      <c r="A624" s="29">
        <v>2003.0</v>
      </c>
      <c r="B624" s="29">
        <v>164.0</v>
      </c>
      <c r="C624" s="29">
        <v>3.0</v>
      </c>
      <c r="D624" s="23" t="s">
        <v>2042</v>
      </c>
      <c r="E624" s="23" t="s">
        <v>1925</v>
      </c>
      <c r="F624" s="29">
        <v>286340.0</v>
      </c>
      <c r="G624" s="29">
        <v>2619.0</v>
      </c>
      <c r="H624" s="29">
        <v>123.0</v>
      </c>
      <c r="I624" s="29">
        <v>1867.0</v>
      </c>
      <c r="J624" s="29">
        <v>5.0</v>
      </c>
      <c r="K624" s="29">
        <v>71.0</v>
      </c>
      <c r="L624" s="29">
        <v>153.0</v>
      </c>
      <c r="M624" s="29">
        <v>15.0</v>
      </c>
      <c r="N624" s="23">
        <f t="shared" si="1"/>
        <v>752</v>
      </c>
      <c r="O624" s="23" t="s">
        <v>138</v>
      </c>
      <c r="P624" s="23" t="s">
        <v>40</v>
      </c>
      <c r="R624" s="36"/>
    </row>
    <row r="625">
      <c r="A625" s="29">
        <v>2003.0</v>
      </c>
      <c r="B625" s="29">
        <v>165.0</v>
      </c>
      <c r="C625" s="29">
        <v>3.0</v>
      </c>
      <c r="D625" s="23" t="s">
        <v>2045</v>
      </c>
      <c r="E625" s="23" t="s">
        <v>1973</v>
      </c>
      <c r="F625" s="29">
        <v>128829.0</v>
      </c>
      <c r="G625" s="29">
        <v>1493.0</v>
      </c>
      <c r="H625" s="29">
        <v>66.0</v>
      </c>
      <c r="I625" s="29">
        <v>898.0</v>
      </c>
      <c r="J625" s="29">
        <v>2.0</v>
      </c>
      <c r="K625" s="29">
        <v>60.0</v>
      </c>
      <c r="L625" s="29">
        <v>143.0</v>
      </c>
      <c r="M625" s="29">
        <v>13.0</v>
      </c>
      <c r="N625" s="23">
        <f t="shared" si="1"/>
        <v>595</v>
      </c>
      <c r="O625" s="23" t="s">
        <v>138</v>
      </c>
      <c r="P625" s="23" t="s">
        <v>40</v>
      </c>
      <c r="R625" s="36"/>
    </row>
    <row r="626">
      <c r="A626" s="29">
        <v>2003.0</v>
      </c>
      <c r="B626" s="29">
        <v>43.0</v>
      </c>
      <c r="C626" s="29">
        <v>9.0</v>
      </c>
      <c r="D626" s="23" t="s">
        <v>2004</v>
      </c>
      <c r="E626" s="23" t="s">
        <v>1972</v>
      </c>
      <c r="F626" s="29">
        <v>27700.0</v>
      </c>
      <c r="G626" s="29">
        <v>300.0</v>
      </c>
      <c r="H626" s="29">
        <v>12.0</v>
      </c>
      <c r="I626" s="29">
        <v>155.0</v>
      </c>
      <c r="J626" s="29">
        <v>1.0</v>
      </c>
      <c r="K626" s="29">
        <v>51.0</v>
      </c>
      <c r="L626" s="29">
        <v>178.0</v>
      </c>
      <c r="M626" s="29">
        <v>12.0</v>
      </c>
      <c r="N626" s="23">
        <f t="shared" si="1"/>
        <v>145</v>
      </c>
      <c r="O626" s="23" t="s">
        <v>2060</v>
      </c>
      <c r="P626" s="23" t="s">
        <v>40</v>
      </c>
      <c r="R626" s="36"/>
    </row>
    <row r="627">
      <c r="A627" s="29">
        <v>2003.0</v>
      </c>
      <c r="B627" s="29">
        <v>64.0</v>
      </c>
      <c r="C627" s="29">
        <v>9.0</v>
      </c>
      <c r="D627" s="23" t="s">
        <v>2015</v>
      </c>
      <c r="E627" s="23" t="s">
        <v>2006</v>
      </c>
      <c r="F627" s="29">
        <v>66000.0</v>
      </c>
      <c r="G627" s="29">
        <v>600.0</v>
      </c>
      <c r="H627" s="29">
        <v>30.0</v>
      </c>
      <c r="I627" s="29">
        <v>224.0</v>
      </c>
      <c r="J627" s="29">
        <v>1.0</v>
      </c>
      <c r="K627" s="29">
        <v>37.0</v>
      </c>
      <c r="L627" s="29">
        <v>294.0</v>
      </c>
      <c r="M627" s="29">
        <v>7.0</v>
      </c>
      <c r="N627" s="23">
        <f t="shared" si="1"/>
        <v>376</v>
      </c>
      <c r="O627" s="23" t="s">
        <v>2060</v>
      </c>
      <c r="P627" s="23" t="s">
        <v>2007</v>
      </c>
      <c r="Q627" s="36"/>
      <c r="R627" s="36"/>
    </row>
    <row r="628">
      <c r="A628" s="29">
        <v>2002.0</v>
      </c>
      <c r="B628" s="29">
        <v>4.0</v>
      </c>
      <c r="C628" s="29">
        <v>1.0</v>
      </c>
      <c r="D628" s="23" t="s">
        <v>1991</v>
      </c>
      <c r="E628" s="23" t="s">
        <v>2094</v>
      </c>
      <c r="F628" s="29">
        <v>130000.0</v>
      </c>
      <c r="G628" s="29">
        <v>641.0</v>
      </c>
      <c r="H628" s="29">
        <v>31.0</v>
      </c>
      <c r="I628" s="29">
        <v>770.0</v>
      </c>
      <c r="J628" s="29">
        <v>1.0</v>
      </c>
      <c r="K628" s="29">
        <v>120.0</v>
      </c>
      <c r="L628" s="29">
        <v>168.0</v>
      </c>
      <c r="M628" s="29">
        <v>24.0</v>
      </c>
      <c r="N628" s="23">
        <f t="shared" si="1"/>
        <v>-129</v>
      </c>
      <c r="O628" s="23" t="s">
        <v>1992</v>
      </c>
      <c r="P628" s="23" t="s">
        <v>26</v>
      </c>
      <c r="R628" s="36"/>
    </row>
    <row r="629">
      <c r="A629" s="29">
        <v>2002.0</v>
      </c>
      <c r="B629" s="29">
        <v>7.0</v>
      </c>
      <c r="C629" s="29">
        <v>1.0</v>
      </c>
      <c r="D629" s="23" t="s">
        <v>1994</v>
      </c>
      <c r="E629" s="23" t="s">
        <v>1925</v>
      </c>
      <c r="F629" s="29">
        <v>250000.0</v>
      </c>
      <c r="G629" s="29">
        <v>1200.0</v>
      </c>
      <c r="H629" s="29">
        <v>40.0</v>
      </c>
      <c r="I629" s="29">
        <v>1024.0</v>
      </c>
      <c r="J629" s="29">
        <v>1.0</v>
      </c>
      <c r="K629" s="29">
        <v>85.0</v>
      </c>
      <c r="L629" s="29">
        <v>244.0</v>
      </c>
      <c r="M629" s="29">
        <v>25.0</v>
      </c>
      <c r="N629" s="23">
        <f t="shared" si="1"/>
        <v>176</v>
      </c>
      <c r="O629" s="23" t="s">
        <v>1992</v>
      </c>
      <c r="P629" s="23" t="s">
        <v>40</v>
      </c>
      <c r="R629" s="36"/>
    </row>
    <row r="630">
      <c r="A630" s="29">
        <v>2002.0</v>
      </c>
      <c r="B630" s="29">
        <v>11.0</v>
      </c>
      <c r="C630" s="29">
        <v>1.0</v>
      </c>
      <c r="D630" s="23" t="s">
        <v>1998</v>
      </c>
      <c r="E630" s="23" t="s">
        <v>1973</v>
      </c>
      <c r="F630" s="29">
        <v>197000.0</v>
      </c>
      <c r="G630" s="29">
        <v>805.0</v>
      </c>
      <c r="H630" s="29">
        <v>35.0</v>
      </c>
      <c r="I630" s="29">
        <v>765.0</v>
      </c>
      <c r="J630" s="29">
        <v>1.0</v>
      </c>
      <c r="K630" s="29">
        <v>95.0</v>
      </c>
      <c r="L630" s="29">
        <v>257.0</v>
      </c>
      <c r="M630" s="29">
        <v>21.0</v>
      </c>
      <c r="N630" s="23">
        <f t="shared" si="1"/>
        <v>40</v>
      </c>
      <c r="O630" s="23" t="s">
        <v>1992</v>
      </c>
      <c r="P630" s="23" t="s">
        <v>40</v>
      </c>
      <c r="R630" s="36"/>
    </row>
    <row r="631">
      <c r="A631" s="29">
        <v>2002.0</v>
      </c>
      <c r="B631" s="29">
        <v>12.0</v>
      </c>
      <c r="C631" s="29">
        <v>1.0</v>
      </c>
      <c r="D631" s="23" t="s">
        <v>1999</v>
      </c>
      <c r="E631" s="23" t="s">
        <v>1880</v>
      </c>
      <c r="F631" s="29">
        <v>52083.0</v>
      </c>
      <c r="G631" s="29">
        <v>380.0</v>
      </c>
      <c r="H631" s="29">
        <v>17.0</v>
      </c>
      <c r="I631" s="29">
        <v>287.0</v>
      </c>
      <c r="J631" s="29">
        <v>1.0</v>
      </c>
      <c r="K631" s="29">
        <v>75.0</v>
      </c>
      <c r="L631" s="29">
        <v>181.0</v>
      </c>
      <c r="M631" s="29">
        <v>16.0</v>
      </c>
      <c r="N631" s="23">
        <f t="shared" si="1"/>
        <v>93</v>
      </c>
      <c r="O631" s="23" t="s">
        <v>1992</v>
      </c>
      <c r="P631" s="23" t="s">
        <v>26</v>
      </c>
      <c r="R631" s="36"/>
    </row>
    <row r="632">
      <c r="A632" s="29">
        <v>2002.0</v>
      </c>
      <c r="B632" s="29">
        <v>23.0</v>
      </c>
      <c r="C632" s="29">
        <v>1.0</v>
      </c>
      <c r="D632" s="23" t="s">
        <v>2001</v>
      </c>
      <c r="E632" s="23" t="s">
        <v>1880</v>
      </c>
      <c r="F632" s="29">
        <v>135707.0</v>
      </c>
      <c r="G632" s="29">
        <v>685.0</v>
      </c>
      <c r="H632" s="29">
        <v>28.0</v>
      </c>
      <c r="I632" s="29">
        <v>707.0</v>
      </c>
      <c r="J632" s="29">
        <v>1.0</v>
      </c>
      <c r="K632" s="29">
        <v>103.0</v>
      </c>
      <c r="L632" s="29">
        <v>191.0</v>
      </c>
      <c r="M632" s="29">
        <v>25.0</v>
      </c>
      <c r="N632" s="23">
        <f t="shared" si="1"/>
        <v>-22</v>
      </c>
      <c r="O632" s="23" t="s">
        <v>1992</v>
      </c>
      <c r="P632" s="23" t="s">
        <v>26</v>
      </c>
      <c r="R632" s="36"/>
    </row>
    <row r="633">
      <c r="A633" s="29">
        <v>2002.0</v>
      </c>
      <c r="B633" s="29">
        <v>32.0</v>
      </c>
      <c r="C633" s="29">
        <v>1.0</v>
      </c>
      <c r="D633" s="23" t="s">
        <v>2002</v>
      </c>
      <c r="E633" s="23" t="s">
        <v>1971</v>
      </c>
      <c r="F633" s="29">
        <v>152566.0</v>
      </c>
      <c r="G633" s="29">
        <v>940.0</v>
      </c>
      <c r="H633" s="29">
        <v>40.0</v>
      </c>
      <c r="I633" s="29">
        <v>552.0</v>
      </c>
      <c r="J633" s="29">
        <v>1.0</v>
      </c>
      <c r="K633" s="29">
        <v>58.0</v>
      </c>
      <c r="L633" s="29">
        <v>276.0</v>
      </c>
      <c r="M633" s="29">
        <v>13.0</v>
      </c>
      <c r="N633" s="23">
        <f t="shared" si="1"/>
        <v>388</v>
      </c>
      <c r="O633" s="23" t="s">
        <v>1992</v>
      </c>
      <c r="P633" s="23" t="s">
        <v>26</v>
      </c>
      <c r="R633" s="36"/>
    </row>
    <row r="634">
      <c r="A634" s="29">
        <v>2002.0</v>
      </c>
      <c r="B634" s="29">
        <v>40.0</v>
      </c>
      <c r="C634" s="29">
        <v>1.0</v>
      </c>
      <c r="D634" s="23" t="s">
        <v>2003</v>
      </c>
      <c r="E634" s="23" t="s">
        <v>1880</v>
      </c>
      <c r="F634" s="29">
        <v>69000.0</v>
      </c>
      <c r="G634" s="29">
        <v>300.0</v>
      </c>
      <c r="H634" s="29">
        <v>14.0</v>
      </c>
      <c r="I634" s="29">
        <v>236.0</v>
      </c>
      <c r="J634" s="29">
        <v>1.0</v>
      </c>
      <c r="K634" s="29">
        <v>78.0</v>
      </c>
      <c r="L634" s="29">
        <v>292.0</v>
      </c>
      <c r="M634" s="29">
        <v>16.0</v>
      </c>
      <c r="N634" s="23">
        <f t="shared" si="1"/>
        <v>64</v>
      </c>
      <c r="O634" s="23" t="s">
        <v>1992</v>
      </c>
      <c r="P634" s="23" t="s">
        <v>26</v>
      </c>
      <c r="R634" s="36"/>
    </row>
    <row r="635">
      <c r="A635" s="29">
        <v>2002.0</v>
      </c>
      <c r="B635" s="29">
        <v>43.0</v>
      </c>
      <c r="C635" s="29">
        <v>1.0</v>
      </c>
      <c r="D635" s="23" t="s">
        <v>2004</v>
      </c>
      <c r="E635" s="23" t="s">
        <v>1972</v>
      </c>
      <c r="F635" s="29">
        <v>394000.0</v>
      </c>
      <c r="G635" s="29">
        <v>2260.0</v>
      </c>
      <c r="H635" s="29">
        <v>89.0</v>
      </c>
      <c r="I635" s="29">
        <v>2318.0</v>
      </c>
      <c r="J635" s="29">
        <v>1.0</v>
      </c>
      <c r="K635" s="29">
        <v>102.0</v>
      </c>
      <c r="L635" s="29">
        <v>169.0</v>
      </c>
      <c r="M635" s="29">
        <v>26.0</v>
      </c>
      <c r="N635" s="23">
        <f t="shared" si="1"/>
        <v>-58</v>
      </c>
      <c r="O635" s="23" t="s">
        <v>1992</v>
      </c>
      <c r="P635" s="23" t="s">
        <v>40</v>
      </c>
      <c r="R635" s="36"/>
    </row>
    <row r="636">
      <c r="A636" s="29">
        <v>2002.0</v>
      </c>
      <c r="B636" s="29">
        <v>47.0</v>
      </c>
      <c r="C636" s="29">
        <v>1.0</v>
      </c>
      <c r="D636" s="23" t="s">
        <v>2005</v>
      </c>
      <c r="E636" s="23" t="s">
        <v>1946</v>
      </c>
      <c r="F636" s="29">
        <v>112351.0</v>
      </c>
      <c r="G636" s="29">
        <v>531.0</v>
      </c>
      <c r="H636" s="29">
        <v>23.0</v>
      </c>
      <c r="I636" s="29">
        <v>433.0</v>
      </c>
      <c r="J636" s="29">
        <v>1.0</v>
      </c>
      <c r="K636" s="29">
        <v>81.0</v>
      </c>
      <c r="L636" s="29">
        <v>259.0</v>
      </c>
      <c r="M636" s="29">
        <v>18.0</v>
      </c>
      <c r="N636" s="23">
        <f t="shared" si="1"/>
        <v>98</v>
      </c>
      <c r="O636" s="23" t="s">
        <v>1992</v>
      </c>
      <c r="P636" s="23" t="s">
        <v>26</v>
      </c>
      <c r="R636" s="36"/>
    </row>
    <row r="637">
      <c r="A637" s="29">
        <v>2002.0</v>
      </c>
      <c r="B637" s="29">
        <v>48.0</v>
      </c>
      <c r="C637" s="29">
        <v>1.0</v>
      </c>
      <c r="D637" s="23" t="s">
        <v>2008</v>
      </c>
      <c r="E637" s="23" t="s">
        <v>1880</v>
      </c>
      <c r="F637" s="29">
        <v>123000.0</v>
      </c>
      <c r="G637" s="29">
        <v>579.0</v>
      </c>
      <c r="H637" s="29">
        <v>33.0</v>
      </c>
      <c r="I637" s="29">
        <v>616.0</v>
      </c>
      <c r="J637" s="29">
        <v>1.0</v>
      </c>
      <c r="K637" s="29">
        <v>106.0</v>
      </c>
      <c r="L637" s="29">
        <v>199.0</v>
      </c>
      <c r="M637" s="29">
        <v>18.0</v>
      </c>
      <c r="N637" s="23">
        <f t="shared" si="1"/>
        <v>-37</v>
      </c>
      <c r="O637" s="23" t="s">
        <v>1992</v>
      </c>
      <c r="P637" s="23" t="s">
        <v>26</v>
      </c>
      <c r="R637" s="36"/>
    </row>
    <row r="638">
      <c r="A638" s="29">
        <v>2002.0</v>
      </c>
      <c r="B638" s="29">
        <v>49.0</v>
      </c>
      <c r="C638" s="29">
        <v>1.0</v>
      </c>
      <c r="D638" s="23" t="s">
        <v>2009</v>
      </c>
      <c r="E638" s="23" t="s">
        <v>1973</v>
      </c>
      <c r="F638" s="29">
        <v>369957.0</v>
      </c>
      <c r="G638" s="29">
        <v>2160.0</v>
      </c>
      <c r="H638" s="29">
        <v>96.0</v>
      </c>
      <c r="I638" s="29">
        <v>2118.0</v>
      </c>
      <c r="J638" s="29">
        <v>2.0</v>
      </c>
      <c r="K638" s="29">
        <v>98.0</v>
      </c>
      <c r="L638" s="29">
        <v>174.0</v>
      </c>
      <c r="M638" s="29">
        <v>22.0</v>
      </c>
      <c r="N638" s="23">
        <f t="shared" si="1"/>
        <v>42</v>
      </c>
      <c r="O638" s="23" t="s">
        <v>1992</v>
      </c>
      <c r="P638" s="23" t="s">
        <v>40</v>
      </c>
      <c r="R638" s="36"/>
    </row>
    <row r="639">
      <c r="A639" s="29">
        <v>2002.0</v>
      </c>
      <c r="B639" s="29">
        <v>52.0</v>
      </c>
      <c r="C639" s="29">
        <v>1.0</v>
      </c>
      <c r="D639" s="23" t="s">
        <v>2010</v>
      </c>
      <c r="E639" s="23" t="s">
        <v>1904</v>
      </c>
      <c r="F639" s="29">
        <v>200300.0</v>
      </c>
      <c r="G639" s="29">
        <v>1200.0</v>
      </c>
      <c r="H639" s="29">
        <v>41.0</v>
      </c>
      <c r="I639" s="29">
        <v>1236.0</v>
      </c>
      <c r="J639" s="29">
        <v>1.0</v>
      </c>
      <c r="K639" s="29">
        <v>103.0</v>
      </c>
      <c r="L639" s="29">
        <v>162.0</v>
      </c>
      <c r="M639" s="29">
        <v>30.0</v>
      </c>
      <c r="N639" s="23">
        <f t="shared" si="1"/>
        <v>-36</v>
      </c>
      <c r="O639" s="23" t="s">
        <v>1992</v>
      </c>
      <c r="P639" s="23" t="s">
        <v>26</v>
      </c>
      <c r="R639" s="36"/>
    </row>
    <row r="640">
      <c r="A640" s="29">
        <v>2002.0</v>
      </c>
      <c r="B640" s="29">
        <v>54.0</v>
      </c>
      <c r="C640" s="29">
        <v>1.0</v>
      </c>
      <c r="D640" s="23" t="s">
        <v>2011</v>
      </c>
      <c r="E640" s="23" t="s">
        <v>1904</v>
      </c>
      <c r="F640" s="29">
        <v>271807.0</v>
      </c>
      <c r="G640" s="29">
        <v>1500.0</v>
      </c>
      <c r="H640" s="29">
        <v>58.0</v>
      </c>
      <c r="I640" s="29">
        <v>1777.0</v>
      </c>
      <c r="J640" s="29">
        <v>1.0</v>
      </c>
      <c r="K640" s="29">
        <v>118.0</v>
      </c>
      <c r="L640" s="29">
        <v>152.0</v>
      </c>
      <c r="M640" s="29">
        <v>30.0</v>
      </c>
      <c r="N640" s="23">
        <f t="shared" si="1"/>
        <v>-277</v>
      </c>
      <c r="O640" s="23" t="s">
        <v>1992</v>
      </c>
      <c r="P640" s="23" t="s">
        <v>26</v>
      </c>
      <c r="R640" s="36"/>
    </row>
    <row r="641">
      <c r="A641" s="29">
        <v>2002.0</v>
      </c>
      <c r="B641" s="29">
        <v>56.0</v>
      </c>
      <c r="C641" s="29">
        <v>1.0</v>
      </c>
      <c r="D641" s="23" t="s">
        <v>2014</v>
      </c>
      <c r="E641" s="23" t="s">
        <v>1904</v>
      </c>
      <c r="F641" s="29">
        <v>166000.0</v>
      </c>
      <c r="G641" s="29">
        <v>750.0</v>
      </c>
      <c r="H641" s="29">
        <v>43.0</v>
      </c>
      <c r="I641" s="29">
        <v>584.0</v>
      </c>
      <c r="J641" s="29">
        <v>1.0</v>
      </c>
      <c r="K641" s="29">
        <v>77.0</v>
      </c>
      <c r="L641" s="29">
        <v>284.0</v>
      </c>
      <c r="M641" s="29">
        <v>13.0</v>
      </c>
      <c r="N641" s="23">
        <f t="shared" si="1"/>
        <v>166</v>
      </c>
      <c r="O641" s="23" t="s">
        <v>1992</v>
      </c>
      <c r="P641" s="23" t="s">
        <v>26</v>
      </c>
      <c r="R641" s="36"/>
    </row>
    <row r="642">
      <c r="A642" s="29">
        <v>2002.0</v>
      </c>
      <c r="B642" s="29">
        <v>64.0</v>
      </c>
      <c r="C642" s="29">
        <v>1.0</v>
      </c>
      <c r="D642" s="23" t="s">
        <v>2015</v>
      </c>
      <c r="E642" s="23" t="s">
        <v>2006</v>
      </c>
      <c r="F642" s="29">
        <v>1025190.0</v>
      </c>
      <c r="G642" s="29">
        <v>6463.0</v>
      </c>
      <c r="H642" s="29">
        <v>352.0</v>
      </c>
      <c r="I642" s="29">
        <v>4579.0</v>
      </c>
      <c r="J642" s="29">
        <v>3.0</v>
      </c>
      <c r="K642" s="29">
        <v>70.0</v>
      </c>
      <c r="L642" s="29">
        <v>223.0</v>
      </c>
      <c r="M642" s="29">
        <v>13.0</v>
      </c>
      <c r="N642" s="23">
        <f t="shared" si="1"/>
        <v>1884</v>
      </c>
      <c r="O642" s="23" t="s">
        <v>1992</v>
      </c>
      <c r="P642" s="23" t="s">
        <v>2007</v>
      </c>
      <c r="Q642" s="36"/>
      <c r="R642" s="36"/>
    </row>
    <row r="643">
      <c r="A643" s="29">
        <v>2002.0</v>
      </c>
      <c r="B643" s="29">
        <v>77.0</v>
      </c>
      <c r="C643" s="29">
        <v>1.0</v>
      </c>
      <c r="D643" s="23" t="s">
        <v>2016</v>
      </c>
      <c r="E643" s="23" t="s">
        <v>1973</v>
      </c>
      <c r="F643" s="29">
        <v>332680.0</v>
      </c>
      <c r="G643" s="29">
        <v>2191.0</v>
      </c>
      <c r="H643" s="29">
        <v>73.0</v>
      </c>
      <c r="I643" s="29">
        <v>2191.0</v>
      </c>
      <c r="J643" s="29">
        <v>2.0</v>
      </c>
      <c r="K643" s="29">
        <v>100.0</v>
      </c>
      <c r="L643" s="29">
        <v>151.0</v>
      </c>
      <c r="M643" s="29">
        <v>30.0</v>
      </c>
      <c r="N643" s="23">
        <f t="shared" si="1"/>
        <v>0</v>
      </c>
      <c r="O643" s="23" t="s">
        <v>1992</v>
      </c>
      <c r="P643" s="23" t="s">
        <v>40</v>
      </c>
      <c r="R643" s="36"/>
    </row>
    <row r="644">
      <c r="A644" s="29">
        <v>2002.0</v>
      </c>
      <c r="B644" s="29">
        <v>89.0</v>
      </c>
      <c r="C644" s="29">
        <v>1.0</v>
      </c>
      <c r="D644" s="23" t="s">
        <v>2017</v>
      </c>
      <c r="E644" s="23" t="s">
        <v>2006</v>
      </c>
      <c r="F644" s="29">
        <v>360109.0</v>
      </c>
      <c r="G644" s="29">
        <v>3500.0</v>
      </c>
      <c r="H644" s="29">
        <v>109.0</v>
      </c>
      <c r="I644" s="29">
        <v>2720.0</v>
      </c>
      <c r="J644" s="29">
        <v>1.0</v>
      </c>
      <c r="K644" s="29">
        <v>77.0</v>
      </c>
      <c r="L644" s="29">
        <v>132.0</v>
      </c>
      <c r="M644" s="29">
        <v>24.0</v>
      </c>
      <c r="N644" s="23">
        <f t="shared" si="1"/>
        <v>780</v>
      </c>
      <c r="O644" s="23" t="s">
        <v>1992</v>
      </c>
      <c r="P644" s="23" t="s">
        <v>2007</v>
      </c>
      <c r="Q644" s="36"/>
      <c r="R644" s="36"/>
    </row>
    <row r="645">
      <c r="A645" s="29">
        <v>2002.0</v>
      </c>
      <c r="B645" s="29">
        <v>94.0</v>
      </c>
      <c r="C645" s="29">
        <v>1.0</v>
      </c>
      <c r="D645" s="23" t="s">
        <v>2018</v>
      </c>
      <c r="E645" s="23" t="s">
        <v>1925</v>
      </c>
      <c r="F645" s="29">
        <v>245071.0</v>
      </c>
      <c r="G645" s="29">
        <v>1402.0</v>
      </c>
      <c r="H645" s="29">
        <v>86.0</v>
      </c>
      <c r="I645" s="29">
        <v>1337.0</v>
      </c>
      <c r="J645" s="29">
        <v>1.0</v>
      </c>
      <c r="K645" s="29">
        <v>95.0</v>
      </c>
      <c r="L645" s="29">
        <v>183.0</v>
      </c>
      <c r="M645" s="29">
        <v>15.0</v>
      </c>
      <c r="N645" s="23">
        <f t="shared" si="1"/>
        <v>65</v>
      </c>
      <c r="O645" s="23" t="s">
        <v>1992</v>
      </c>
      <c r="P645" s="23" t="s">
        <v>40</v>
      </c>
      <c r="R645" s="36"/>
    </row>
    <row r="646">
      <c r="A646" s="29">
        <v>2002.0</v>
      </c>
      <c r="B646" s="29">
        <v>110.0</v>
      </c>
      <c r="C646" s="29">
        <v>1.0</v>
      </c>
      <c r="D646" s="23" t="s">
        <v>2019</v>
      </c>
      <c r="E646" s="23" t="s">
        <v>1946</v>
      </c>
      <c r="F646" s="29">
        <v>227000.0</v>
      </c>
      <c r="G646" s="29">
        <v>1081.0</v>
      </c>
      <c r="H646" s="29">
        <v>47.0</v>
      </c>
      <c r="I646" s="29">
        <v>823.0</v>
      </c>
      <c r="J646" s="29">
        <v>1.0</v>
      </c>
      <c r="K646" s="29">
        <v>76.0</v>
      </c>
      <c r="L646" s="29">
        <v>275.0</v>
      </c>
      <c r="M646" s="29">
        <v>17.0</v>
      </c>
      <c r="N646" s="23">
        <f t="shared" si="1"/>
        <v>258</v>
      </c>
      <c r="O646" s="23" t="s">
        <v>1992</v>
      </c>
      <c r="P646" s="23" t="s">
        <v>40</v>
      </c>
      <c r="R646" s="36"/>
    </row>
    <row r="647">
      <c r="A647" s="29">
        <v>2002.0</v>
      </c>
      <c r="B647" s="29">
        <v>119.0</v>
      </c>
      <c r="C647" s="29">
        <v>1.0</v>
      </c>
      <c r="D647" s="23" t="s">
        <v>2020</v>
      </c>
      <c r="E647" s="23" t="s">
        <v>1925</v>
      </c>
      <c r="F647" s="29">
        <v>152000.0</v>
      </c>
      <c r="G647" s="29">
        <v>800.0</v>
      </c>
      <c r="H647" s="29">
        <v>44.0</v>
      </c>
      <c r="I647" s="29">
        <v>668.0</v>
      </c>
      <c r="J647" s="29">
        <v>1.0</v>
      </c>
      <c r="K647" s="29">
        <v>83.0</v>
      </c>
      <c r="L647" s="29">
        <v>227.0</v>
      </c>
      <c r="M647" s="29">
        <v>15.0</v>
      </c>
      <c r="N647" s="23">
        <f t="shared" si="1"/>
        <v>132</v>
      </c>
      <c r="O647" s="23" t="s">
        <v>1992</v>
      </c>
      <c r="P647" s="23" t="s">
        <v>40</v>
      </c>
      <c r="R647" s="36"/>
    </row>
    <row r="648">
      <c r="A648" s="29">
        <v>2002.0</v>
      </c>
      <c r="B648" s="29">
        <v>128.0</v>
      </c>
      <c r="C648" s="29">
        <v>1.0</v>
      </c>
      <c r="D648" s="23" t="s">
        <v>2023</v>
      </c>
      <c r="E648" s="23" t="s">
        <v>2094</v>
      </c>
      <c r="F648" s="29">
        <v>210646.0</v>
      </c>
      <c r="G648" s="29">
        <v>1395.0</v>
      </c>
      <c r="H648" s="29">
        <v>55.0</v>
      </c>
      <c r="I648" s="29">
        <v>1428.0</v>
      </c>
      <c r="J648" s="29">
        <v>1.0</v>
      </c>
      <c r="K648" s="29">
        <v>102.0</v>
      </c>
      <c r="L648" s="29">
        <v>147.0</v>
      </c>
      <c r="M648" s="29">
        <v>25.0</v>
      </c>
      <c r="N648" s="23">
        <f t="shared" si="1"/>
        <v>-33</v>
      </c>
      <c r="O648" s="23" t="s">
        <v>1992</v>
      </c>
      <c r="P648" s="23" t="s">
        <v>26</v>
      </c>
      <c r="R648" s="36"/>
    </row>
    <row r="649">
      <c r="A649" s="29">
        <v>2002.0</v>
      </c>
      <c r="B649" s="29">
        <v>129.0</v>
      </c>
      <c r="C649" s="29">
        <v>1.0</v>
      </c>
      <c r="D649" s="23" t="s">
        <v>2025</v>
      </c>
      <c r="E649" s="23" t="s">
        <v>1880</v>
      </c>
      <c r="F649" s="29">
        <v>105000.0</v>
      </c>
      <c r="G649" s="29">
        <v>505.0</v>
      </c>
      <c r="H649" s="29">
        <v>34.0</v>
      </c>
      <c r="I649" s="29">
        <v>475.0</v>
      </c>
      <c r="J649" s="29">
        <v>1.0</v>
      </c>
      <c r="K649" s="29">
        <v>94.0</v>
      </c>
      <c r="L649" s="29">
        <v>221.0</v>
      </c>
      <c r="M649" s="29">
        <v>13.0</v>
      </c>
      <c r="N649" s="23">
        <f t="shared" si="1"/>
        <v>30</v>
      </c>
      <c r="O649" s="23" t="s">
        <v>1992</v>
      </c>
      <c r="P649" s="23" t="s">
        <v>26</v>
      </c>
      <c r="R649" s="36"/>
    </row>
    <row r="650">
      <c r="A650" s="29">
        <v>2002.0</v>
      </c>
      <c r="B650" s="29">
        <v>131.0</v>
      </c>
      <c r="C650" s="29">
        <v>1.0</v>
      </c>
      <c r="D650" s="23" t="s">
        <v>2027</v>
      </c>
      <c r="E650" s="23" t="s">
        <v>1925</v>
      </c>
      <c r="F650" s="29">
        <v>345214.0</v>
      </c>
      <c r="G650" s="29">
        <v>2000.0</v>
      </c>
      <c r="H650" s="29">
        <v>125.0</v>
      </c>
      <c r="I650" s="29">
        <v>2116.0</v>
      </c>
      <c r="J650" s="29">
        <v>1.0</v>
      </c>
      <c r="K650" s="29">
        <v>105.0</v>
      </c>
      <c r="L650" s="29">
        <v>163.0</v>
      </c>
      <c r="M650" s="29">
        <v>16.0</v>
      </c>
      <c r="N650" s="23">
        <f t="shared" si="1"/>
        <v>-116</v>
      </c>
      <c r="O650" s="23" t="s">
        <v>1992</v>
      </c>
      <c r="P650" s="23" t="s">
        <v>26</v>
      </c>
      <c r="R650" s="36"/>
    </row>
    <row r="651">
      <c r="A651" s="29">
        <v>2002.0</v>
      </c>
      <c r="B651" s="29">
        <v>132.0</v>
      </c>
      <c r="C651" s="29">
        <v>1.0</v>
      </c>
      <c r="D651" s="23" t="s">
        <v>2029</v>
      </c>
      <c r="E651" s="23" t="s">
        <v>1904</v>
      </c>
      <c r="F651" s="29">
        <v>236099.0</v>
      </c>
      <c r="G651" s="29">
        <v>1500.0</v>
      </c>
      <c r="H651" s="29">
        <v>97.0</v>
      </c>
      <c r="I651" s="29">
        <v>1403.0</v>
      </c>
      <c r="J651" s="29">
        <v>1.0</v>
      </c>
      <c r="K651" s="29">
        <v>93.0</v>
      </c>
      <c r="L651" s="29">
        <v>168.0</v>
      </c>
      <c r="M651" s="29">
        <v>14.0</v>
      </c>
      <c r="N651" s="23">
        <f t="shared" si="1"/>
        <v>97</v>
      </c>
      <c r="O651" s="23" t="s">
        <v>1992</v>
      </c>
      <c r="P651" s="23" t="s">
        <v>26</v>
      </c>
      <c r="R651" s="36"/>
    </row>
    <row r="652">
      <c r="A652" s="29">
        <v>2002.0</v>
      </c>
      <c r="B652" s="29">
        <v>134.0</v>
      </c>
      <c r="C652" s="29">
        <v>1.0</v>
      </c>
      <c r="D652" s="23" t="s">
        <v>2031</v>
      </c>
      <c r="E652" s="23" t="s">
        <v>1946</v>
      </c>
      <c r="F652" s="29">
        <v>106960.0</v>
      </c>
      <c r="G652" s="29">
        <v>563.0</v>
      </c>
      <c r="H652" s="29">
        <v>23.0</v>
      </c>
      <c r="I652" s="29">
        <v>560.0</v>
      </c>
      <c r="J652" s="29">
        <v>1.0</v>
      </c>
      <c r="K652" s="29">
        <v>99.0</v>
      </c>
      <c r="L652" s="29">
        <v>191.0</v>
      </c>
      <c r="M652" s="29">
        <v>24.0</v>
      </c>
      <c r="N652" s="23">
        <f t="shared" si="1"/>
        <v>3</v>
      </c>
      <c r="O652" s="23" t="s">
        <v>1992</v>
      </c>
      <c r="P652" s="23" t="s">
        <v>26</v>
      </c>
      <c r="R652" s="36"/>
    </row>
    <row r="653">
      <c r="A653" s="29">
        <v>2002.0</v>
      </c>
      <c r="B653" s="29">
        <v>139.0</v>
      </c>
      <c r="C653" s="29">
        <v>1.0</v>
      </c>
      <c r="D653" s="23" t="s">
        <v>2033</v>
      </c>
      <c r="E653" s="23" t="s">
        <v>1880</v>
      </c>
      <c r="F653" s="29">
        <v>133220.0</v>
      </c>
      <c r="G653" s="29">
        <v>732.0</v>
      </c>
      <c r="H653" s="29">
        <v>23.0</v>
      </c>
      <c r="I653" s="29">
        <v>674.0</v>
      </c>
      <c r="J653" s="29">
        <v>1.0</v>
      </c>
      <c r="K653" s="29">
        <v>92.0</v>
      </c>
      <c r="L653" s="29">
        <v>197.0</v>
      </c>
      <c r="M653" s="29">
        <v>29.0</v>
      </c>
      <c r="N653" s="23">
        <f t="shared" si="1"/>
        <v>58</v>
      </c>
      <c r="O653" s="23" t="s">
        <v>1992</v>
      </c>
      <c r="P653" s="23" t="s">
        <v>26</v>
      </c>
      <c r="R653" s="36"/>
    </row>
    <row r="654">
      <c r="A654" s="29">
        <v>2002.0</v>
      </c>
      <c r="B654" s="29">
        <v>142.0</v>
      </c>
      <c r="C654" s="29">
        <v>1.0</v>
      </c>
      <c r="D654" s="23" t="s">
        <v>2035</v>
      </c>
      <c r="E654" s="23" t="s">
        <v>1925</v>
      </c>
      <c r="F654" s="29">
        <v>136531.0</v>
      </c>
      <c r="G654" s="29">
        <v>723.0</v>
      </c>
      <c r="H654" s="29">
        <v>25.0</v>
      </c>
      <c r="I654" s="29">
        <v>798.0</v>
      </c>
      <c r="J654" s="29">
        <v>1.0</v>
      </c>
      <c r="K654" s="29">
        <v>110.0</v>
      </c>
      <c r="L654" s="29">
        <v>171.0</v>
      </c>
      <c r="M654" s="29">
        <v>31.0</v>
      </c>
      <c r="N654" s="23">
        <f t="shared" si="1"/>
        <v>-75</v>
      </c>
      <c r="O654" s="23" t="s">
        <v>1992</v>
      </c>
      <c r="P654" s="23" t="s">
        <v>26</v>
      </c>
      <c r="R654" s="36"/>
    </row>
    <row r="655">
      <c r="A655" s="29">
        <v>2002.0</v>
      </c>
      <c r="B655" s="29">
        <v>146.0</v>
      </c>
      <c r="C655" s="29">
        <v>1.0</v>
      </c>
      <c r="D655" s="23" t="s">
        <v>2036</v>
      </c>
      <c r="E655" s="23" t="s">
        <v>1973</v>
      </c>
      <c r="F655" s="29">
        <v>235276.0</v>
      </c>
      <c r="G655" s="29">
        <v>1900.0</v>
      </c>
      <c r="H655" s="29">
        <v>83.0</v>
      </c>
      <c r="I655" s="29">
        <v>1250.0</v>
      </c>
      <c r="J655" s="29">
        <v>1.0</v>
      </c>
      <c r="K655" s="29">
        <v>65.0</v>
      </c>
      <c r="L655" s="29">
        <v>188.0</v>
      </c>
      <c r="M655" s="29">
        <v>15.0</v>
      </c>
      <c r="N655" s="23">
        <f t="shared" si="1"/>
        <v>650</v>
      </c>
      <c r="O655" s="23" t="s">
        <v>1992</v>
      </c>
      <c r="P655" s="23" t="s">
        <v>40</v>
      </c>
      <c r="R655" s="36"/>
    </row>
    <row r="656">
      <c r="A656" s="29">
        <v>2002.0</v>
      </c>
      <c r="B656" s="29">
        <v>155.0</v>
      </c>
      <c r="C656" s="29">
        <v>1.0</v>
      </c>
      <c r="D656" s="23" t="s">
        <v>2038</v>
      </c>
      <c r="E656" s="23" t="s">
        <v>1904</v>
      </c>
      <c r="F656" s="29">
        <v>557901.0</v>
      </c>
      <c r="G656" s="29">
        <v>2591.0</v>
      </c>
      <c r="H656" s="29">
        <v>164.0</v>
      </c>
      <c r="I656" s="29">
        <v>2858.0</v>
      </c>
      <c r="J656" s="29">
        <v>2.0</v>
      </c>
      <c r="K656" s="29">
        <v>110.0</v>
      </c>
      <c r="L656" s="29">
        <v>195.0</v>
      </c>
      <c r="M656" s="29">
        <v>17.0</v>
      </c>
      <c r="N656" s="23">
        <f t="shared" si="1"/>
        <v>-267</v>
      </c>
      <c r="O656" s="23" t="s">
        <v>1992</v>
      </c>
      <c r="P656" s="23" t="s">
        <v>40</v>
      </c>
      <c r="R656" s="36"/>
    </row>
    <row r="657">
      <c r="A657" s="29">
        <v>2002.0</v>
      </c>
      <c r="B657" s="29">
        <v>159.0</v>
      </c>
      <c r="C657" s="29">
        <v>1.0</v>
      </c>
      <c r="D657" s="23" t="s">
        <v>2039</v>
      </c>
      <c r="E657" s="23" t="s">
        <v>1925</v>
      </c>
      <c r="F657" s="29">
        <v>229147.0</v>
      </c>
      <c r="G657" s="29">
        <v>1207.0</v>
      </c>
      <c r="H657" s="29">
        <v>49.0</v>
      </c>
      <c r="I657" s="29">
        <v>1083.0</v>
      </c>
      <c r="J657" s="29">
        <v>1.0</v>
      </c>
      <c r="K657" s="29">
        <v>89.0</v>
      </c>
      <c r="L657" s="29">
        <v>211.0</v>
      </c>
      <c r="M657" s="29">
        <v>22.0</v>
      </c>
      <c r="N657" s="23">
        <f t="shared" si="1"/>
        <v>124</v>
      </c>
      <c r="O657" s="23" t="s">
        <v>1992</v>
      </c>
      <c r="P657" s="23" t="s">
        <v>40</v>
      </c>
      <c r="R657" s="36"/>
    </row>
    <row r="658">
      <c r="A658" s="29">
        <v>2002.0</v>
      </c>
      <c r="B658" s="29">
        <v>164.0</v>
      </c>
      <c r="C658" s="29">
        <v>1.0</v>
      </c>
      <c r="D658" s="23" t="s">
        <v>2042</v>
      </c>
      <c r="E658" s="23" t="s">
        <v>1925</v>
      </c>
      <c r="F658" s="29">
        <v>272800.0</v>
      </c>
      <c r="G658" s="29">
        <v>1475.0</v>
      </c>
      <c r="H658" s="29">
        <v>52.0</v>
      </c>
      <c r="I658" s="29">
        <v>1462.0</v>
      </c>
      <c r="J658" s="29">
        <v>1.0</v>
      </c>
      <c r="K658" s="29">
        <v>99.0</v>
      </c>
      <c r="L658" s="29">
        <v>186.0</v>
      </c>
      <c r="M658" s="29">
        <v>28.0</v>
      </c>
      <c r="N658" s="23">
        <f t="shared" si="1"/>
        <v>13</v>
      </c>
      <c r="O658" s="23" t="s">
        <v>1992</v>
      </c>
      <c r="P658" s="23" t="s">
        <v>40</v>
      </c>
      <c r="R658" s="36"/>
    </row>
    <row r="659">
      <c r="A659" s="29">
        <v>2002.0</v>
      </c>
      <c r="B659" s="29">
        <v>165.0</v>
      </c>
      <c r="C659" s="29">
        <v>1.0</v>
      </c>
      <c r="D659" s="23" t="s">
        <v>2045</v>
      </c>
      <c r="E659" s="23" t="s">
        <v>1973</v>
      </c>
      <c r="F659" s="29">
        <v>208858.0</v>
      </c>
      <c r="G659" s="29">
        <v>692.0</v>
      </c>
      <c r="H659" s="29">
        <v>35.0</v>
      </c>
      <c r="I659" s="29">
        <v>589.0</v>
      </c>
      <c r="J659" s="29">
        <v>1.0</v>
      </c>
      <c r="K659" s="29">
        <v>85.0</v>
      </c>
      <c r="L659" s="29">
        <v>354.0</v>
      </c>
      <c r="M659" s="29">
        <v>16.0</v>
      </c>
      <c r="N659" s="23">
        <f t="shared" si="1"/>
        <v>103</v>
      </c>
      <c r="O659" s="23" t="s">
        <v>1992</v>
      </c>
      <c r="P659" s="23" t="s">
        <v>40</v>
      </c>
      <c r="R659" s="36"/>
    </row>
    <row r="660">
      <c r="A660" s="29">
        <v>2002.0</v>
      </c>
      <c r="B660" s="29">
        <v>4.0</v>
      </c>
      <c r="C660" s="29">
        <v>2.0</v>
      </c>
      <c r="D660" s="23" t="s">
        <v>1991</v>
      </c>
      <c r="E660" s="23" t="s">
        <v>2094</v>
      </c>
      <c r="F660" s="29">
        <v>109529.0</v>
      </c>
      <c r="G660" s="29">
        <v>620.0</v>
      </c>
      <c r="H660" s="29">
        <v>37.0</v>
      </c>
      <c r="I660" s="29">
        <v>721.0</v>
      </c>
      <c r="J660" s="29">
        <v>1.0</v>
      </c>
      <c r="K660" s="29">
        <v>116.0</v>
      </c>
      <c r="L660" s="29">
        <v>151.0</v>
      </c>
      <c r="M660" s="29">
        <v>19.0</v>
      </c>
      <c r="N660" s="23">
        <f t="shared" si="1"/>
        <v>-101</v>
      </c>
      <c r="O660" s="23" t="s">
        <v>544</v>
      </c>
      <c r="P660" s="23" t="s">
        <v>26</v>
      </c>
      <c r="R660" s="36"/>
    </row>
    <row r="661">
      <c r="A661" s="29">
        <v>2002.0</v>
      </c>
      <c r="B661" s="29">
        <v>7.0</v>
      </c>
      <c r="C661" s="29">
        <v>2.0</v>
      </c>
      <c r="D661" s="23" t="s">
        <v>1994</v>
      </c>
      <c r="E661" s="23" t="s">
        <v>1925</v>
      </c>
      <c r="F661" s="29">
        <v>142500.0</v>
      </c>
      <c r="G661" s="29">
        <v>924.0</v>
      </c>
      <c r="H661" s="29">
        <v>41.0</v>
      </c>
      <c r="I661" s="29">
        <v>810.0</v>
      </c>
      <c r="J661" s="29">
        <v>1.0</v>
      </c>
      <c r="K661" s="29">
        <v>87.0</v>
      </c>
      <c r="L661" s="29">
        <v>175.0</v>
      </c>
      <c r="M661" s="29">
        <v>19.0</v>
      </c>
      <c r="N661" s="23">
        <f t="shared" si="1"/>
        <v>114</v>
      </c>
      <c r="O661" s="23" t="s">
        <v>544</v>
      </c>
      <c r="P661" s="23" t="s">
        <v>40</v>
      </c>
      <c r="R661" s="36"/>
    </row>
    <row r="662">
      <c r="A662" s="29">
        <v>2002.0</v>
      </c>
      <c r="B662" s="29">
        <v>11.0</v>
      </c>
      <c r="C662" s="29">
        <v>2.0</v>
      </c>
      <c r="D662" s="23" t="s">
        <v>1998</v>
      </c>
      <c r="E662" s="23" t="s">
        <v>1973</v>
      </c>
      <c r="F662" s="29">
        <v>217764.0</v>
      </c>
      <c r="G662" s="29">
        <v>1225.0</v>
      </c>
      <c r="H662" s="29">
        <v>49.0</v>
      </c>
      <c r="I662" s="29">
        <v>840.0</v>
      </c>
      <c r="J662" s="29">
        <v>1.0</v>
      </c>
      <c r="K662" s="29">
        <v>68.0</v>
      </c>
      <c r="L662" s="29">
        <v>259.0</v>
      </c>
      <c r="M662" s="29">
        <v>17.0</v>
      </c>
      <c r="N662" s="23">
        <f t="shared" si="1"/>
        <v>385</v>
      </c>
      <c r="O662" s="23" t="s">
        <v>544</v>
      </c>
      <c r="P662" s="23" t="s">
        <v>40</v>
      </c>
      <c r="R662" s="36"/>
    </row>
    <row r="663">
      <c r="A663" s="29">
        <v>2002.0</v>
      </c>
      <c r="B663" s="29">
        <v>32.0</v>
      </c>
      <c r="C663" s="29">
        <v>2.0</v>
      </c>
      <c r="D663" s="23" t="s">
        <v>2002</v>
      </c>
      <c r="E663" s="23" t="s">
        <v>1971</v>
      </c>
      <c r="F663" s="29">
        <v>69300.0</v>
      </c>
      <c r="G663" s="29">
        <v>800.0</v>
      </c>
      <c r="H663" s="29">
        <v>32.0</v>
      </c>
      <c r="I663" s="29">
        <v>530.0</v>
      </c>
      <c r="J663" s="29">
        <v>1.0</v>
      </c>
      <c r="K663" s="29">
        <v>66.0</v>
      </c>
      <c r="L663" s="29">
        <v>130.0</v>
      </c>
      <c r="M663" s="29">
        <v>16.0</v>
      </c>
      <c r="N663" s="23">
        <f t="shared" si="1"/>
        <v>270</v>
      </c>
      <c r="O663" s="23" t="s">
        <v>544</v>
      </c>
      <c r="P663" s="23" t="s">
        <v>26</v>
      </c>
      <c r="R663" s="36"/>
    </row>
    <row r="664">
      <c r="A664" s="29">
        <v>2002.0</v>
      </c>
      <c r="B664" s="29">
        <v>40.0</v>
      </c>
      <c r="C664" s="29">
        <v>2.0</v>
      </c>
      <c r="D664" s="23" t="s">
        <v>2003</v>
      </c>
      <c r="E664" s="23" t="s">
        <v>1880</v>
      </c>
      <c r="F664" s="29">
        <v>34000.0</v>
      </c>
      <c r="G664" s="29">
        <v>225.0</v>
      </c>
      <c r="H664" s="29">
        <v>12.0</v>
      </c>
      <c r="I664" s="29">
        <v>221.0</v>
      </c>
      <c r="J664" s="29">
        <v>1.0</v>
      </c>
      <c r="K664" s="29">
        <v>98.0</v>
      </c>
      <c r="L664" s="29">
        <v>153.0</v>
      </c>
      <c r="M664" s="29">
        <v>18.0</v>
      </c>
      <c r="N664" s="23">
        <f t="shared" si="1"/>
        <v>4</v>
      </c>
      <c r="O664" s="23" t="s">
        <v>544</v>
      </c>
      <c r="P664" s="23" t="s">
        <v>26</v>
      </c>
      <c r="R664" s="36"/>
    </row>
    <row r="665">
      <c r="A665" s="29">
        <v>2002.0</v>
      </c>
      <c r="B665" s="29">
        <v>43.0</v>
      </c>
      <c r="C665" s="29">
        <v>2.0</v>
      </c>
      <c r="D665" s="23" t="s">
        <v>2004</v>
      </c>
      <c r="E665" s="23" t="s">
        <v>1972</v>
      </c>
      <c r="F665" s="29">
        <v>255000.0</v>
      </c>
      <c r="G665" s="29">
        <v>1968.0</v>
      </c>
      <c r="H665" s="29">
        <v>66.0</v>
      </c>
      <c r="I665" s="29">
        <v>1227.0</v>
      </c>
      <c r="J665" s="29">
        <v>1.0</v>
      </c>
      <c r="K665" s="29">
        <v>62.0</v>
      </c>
      <c r="L665" s="29">
        <v>207.0</v>
      </c>
      <c r="M665" s="29">
        <v>18.0</v>
      </c>
      <c r="N665" s="23">
        <f t="shared" si="1"/>
        <v>741</v>
      </c>
      <c r="O665" s="23" t="s">
        <v>544</v>
      </c>
      <c r="P665" s="23" t="s">
        <v>40</v>
      </c>
      <c r="R665" s="36"/>
    </row>
    <row r="666">
      <c r="A666" s="29">
        <v>2002.0</v>
      </c>
      <c r="B666" s="29">
        <v>47.0</v>
      </c>
      <c r="C666" s="29">
        <v>2.0</v>
      </c>
      <c r="D666" s="23" t="s">
        <v>2005</v>
      </c>
      <c r="E666" s="23" t="s">
        <v>1946</v>
      </c>
      <c r="F666" s="29">
        <v>6500.0</v>
      </c>
      <c r="G666" s="29">
        <v>250.0</v>
      </c>
      <c r="H666" s="29">
        <v>10.0</v>
      </c>
      <c r="I666" s="29">
        <v>268.0</v>
      </c>
      <c r="J666" s="29">
        <v>1.0</v>
      </c>
      <c r="K666" s="29">
        <v>107.0</v>
      </c>
      <c r="L666" s="29">
        <v>24.0</v>
      </c>
      <c r="M666" s="29">
        <v>26.0</v>
      </c>
      <c r="N666" s="23">
        <f t="shared" si="1"/>
        <v>-18</v>
      </c>
      <c r="O666" s="23" t="s">
        <v>544</v>
      </c>
      <c r="P666" s="23" t="s">
        <v>26</v>
      </c>
      <c r="R666" s="36"/>
    </row>
    <row r="667">
      <c r="A667" s="29">
        <v>2002.0</v>
      </c>
      <c r="B667" s="29">
        <v>48.0</v>
      </c>
      <c r="C667" s="29">
        <v>2.0</v>
      </c>
      <c r="D667" s="23" t="s">
        <v>2008</v>
      </c>
      <c r="E667" s="23" t="s">
        <v>1880</v>
      </c>
      <c r="F667" s="29">
        <v>83021.0</v>
      </c>
      <c r="G667" s="29">
        <v>500.0</v>
      </c>
      <c r="H667" s="29">
        <v>20.0</v>
      </c>
      <c r="I667" s="29">
        <v>351.0</v>
      </c>
      <c r="J667" s="29">
        <v>1.0</v>
      </c>
      <c r="K667" s="29">
        <v>70.0</v>
      </c>
      <c r="L667" s="29">
        <v>236.0</v>
      </c>
      <c r="M667" s="29">
        <v>17.0</v>
      </c>
      <c r="N667" s="23">
        <f t="shared" si="1"/>
        <v>149</v>
      </c>
      <c r="O667" s="23" t="s">
        <v>544</v>
      </c>
      <c r="P667" s="23" t="s">
        <v>26</v>
      </c>
      <c r="R667" s="36"/>
    </row>
    <row r="668">
      <c r="A668" s="29">
        <v>2002.0</v>
      </c>
      <c r="B668" s="29">
        <v>49.0</v>
      </c>
      <c r="C668" s="29">
        <v>2.0</v>
      </c>
      <c r="D668" s="23" t="s">
        <v>2009</v>
      </c>
      <c r="E668" s="23" t="s">
        <v>1973</v>
      </c>
      <c r="F668" s="29">
        <v>159852.0</v>
      </c>
      <c r="G668" s="29">
        <v>1150.0</v>
      </c>
      <c r="H668" s="29">
        <v>48.0</v>
      </c>
      <c r="I668" s="29">
        <v>1087.0</v>
      </c>
      <c r="J668" s="29">
        <v>1.0</v>
      </c>
      <c r="K668" s="29">
        <v>94.0</v>
      </c>
      <c r="L668" s="29">
        <v>147.0</v>
      </c>
      <c r="M668" s="29">
        <v>22.0</v>
      </c>
      <c r="N668" s="23">
        <f t="shared" si="1"/>
        <v>63</v>
      </c>
      <c r="O668" s="23" t="s">
        <v>544</v>
      </c>
      <c r="P668" s="23" t="s">
        <v>40</v>
      </c>
      <c r="R668" s="36"/>
    </row>
    <row r="669">
      <c r="A669" s="29">
        <v>2002.0</v>
      </c>
      <c r="B669" s="29">
        <v>52.0</v>
      </c>
      <c r="C669" s="29">
        <v>2.0</v>
      </c>
      <c r="D669" s="23" t="s">
        <v>2010</v>
      </c>
      <c r="E669" s="23" t="s">
        <v>1904</v>
      </c>
      <c r="F669" s="29">
        <v>128560.0</v>
      </c>
      <c r="G669" s="29">
        <v>900.0</v>
      </c>
      <c r="H669" s="29">
        <v>36.0</v>
      </c>
      <c r="I669" s="29">
        <v>1018.0</v>
      </c>
      <c r="J669" s="29">
        <v>1.0</v>
      </c>
      <c r="K669" s="29">
        <v>113.0</v>
      </c>
      <c r="L669" s="29">
        <v>126.0</v>
      </c>
      <c r="M669" s="29">
        <v>28.0</v>
      </c>
      <c r="N669" s="23">
        <f t="shared" si="1"/>
        <v>-118</v>
      </c>
      <c r="O669" s="23" t="s">
        <v>544</v>
      </c>
      <c r="P669" s="23" t="s">
        <v>26</v>
      </c>
      <c r="R669" s="36"/>
    </row>
    <row r="670">
      <c r="A670" s="29">
        <v>2002.0</v>
      </c>
      <c r="B670" s="29">
        <v>54.0</v>
      </c>
      <c r="C670" s="29">
        <v>2.0</v>
      </c>
      <c r="D670" s="23" t="s">
        <v>2011</v>
      </c>
      <c r="E670" s="23" t="s">
        <v>1904</v>
      </c>
      <c r="F670" s="29">
        <v>306200.0</v>
      </c>
      <c r="G670" s="29">
        <v>1850.0</v>
      </c>
      <c r="H670" s="29">
        <v>94.0</v>
      </c>
      <c r="I670" s="29">
        <v>1758.0</v>
      </c>
      <c r="J670" s="29">
        <v>2.0</v>
      </c>
      <c r="K670" s="29">
        <v>95.0</v>
      </c>
      <c r="L670" s="29">
        <v>174.0</v>
      </c>
      <c r="M670" s="29">
        <v>18.0</v>
      </c>
      <c r="N670" s="23">
        <f t="shared" si="1"/>
        <v>92</v>
      </c>
      <c r="O670" s="23" t="s">
        <v>544</v>
      </c>
      <c r="P670" s="23" t="s">
        <v>26</v>
      </c>
      <c r="R670" s="36"/>
    </row>
    <row r="671">
      <c r="A671" s="29">
        <v>2002.0</v>
      </c>
      <c r="B671" s="29">
        <v>56.0</v>
      </c>
      <c r="C671" s="29">
        <v>2.0</v>
      </c>
      <c r="D671" s="23" t="s">
        <v>2014</v>
      </c>
      <c r="E671" s="23" t="s">
        <v>1904</v>
      </c>
      <c r="F671" s="29">
        <v>75100.0</v>
      </c>
      <c r="G671" s="29">
        <v>475.0</v>
      </c>
      <c r="H671" s="29">
        <v>19.0</v>
      </c>
      <c r="I671" s="29">
        <v>502.0</v>
      </c>
      <c r="J671" s="29">
        <v>1.0</v>
      </c>
      <c r="K671" s="29">
        <v>105.0</v>
      </c>
      <c r="L671" s="29">
        <v>149.0</v>
      </c>
      <c r="M671" s="29">
        <v>26.0</v>
      </c>
      <c r="N671" s="23">
        <f t="shared" si="1"/>
        <v>-27</v>
      </c>
      <c r="O671" s="23" t="s">
        <v>544</v>
      </c>
      <c r="P671" s="23" t="s">
        <v>26</v>
      </c>
      <c r="R671" s="36"/>
    </row>
    <row r="672">
      <c r="A672" s="29">
        <v>2002.0</v>
      </c>
      <c r="B672" s="29">
        <v>64.0</v>
      </c>
      <c r="C672" s="29">
        <v>2.0</v>
      </c>
      <c r="D672" s="23" t="s">
        <v>2015</v>
      </c>
      <c r="E672" s="23" t="s">
        <v>2006</v>
      </c>
      <c r="F672" s="29">
        <v>714426.0</v>
      </c>
      <c r="G672" s="29">
        <v>3620.0</v>
      </c>
      <c r="H672" s="29">
        <v>191.0</v>
      </c>
      <c r="I672" s="29">
        <v>3052.0</v>
      </c>
      <c r="J672" s="29">
        <v>4.0</v>
      </c>
      <c r="K672" s="29">
        <v>84.0</v>
      </c>
      <c r="L672" s="29">
        <v>234.0</v>
      </c>
      <c r="M672" s="29">
        <v>15.0</v>
      </c>
      <c r="N672" s="23">
        <f t="shared" si="1"/>
        <v>568</v>
      </c>
      <c r="O672" s="23" t="s">
        <v>544</v>
      </c>
      <c r="P672" s="23" t="s">
        <v>2007</v>
      </c>
      <c r="Q672" s="36"/>
      <c r="R672" s="36"/>
    </row>
    <row r="673">
      <c r="A673" s="29">
        <v>2002.0</v>
      </c>
      <c r="B673" s="29">
        <v>77.0</v>
      </c>
      <c r="C673" s="29">
        <v>2.0</v>
      </c>
      <c r="D673" s="23" t="s">
        <v>2016</v>
      </c>
      <c r="E673" s="23" t="s">
        <v>1973</v>
      </c>
      <c r="F673" s="29">
        <v>313126.0</v>
      </c>
      <c r="G673" s="29">
        <v>1834.0</v>
      </c>
      <c r="H673" s="29">
        <v>78.0</v>
      </c>
      <c r="I673" s="29">
        <v>1834.0</v>
      </c>
      <c r="J673" s="29">
        <v>2.0</v>
      </c>
      <c r="K673" s="29">
        <v>100.0</v>
      </c>
      <c r="L673" s="29">
        <v>170.0</v>
      </c>
      <c r="M673" s="29">
        <v>23.0</v>
      </c>
      <c r="N673" s="23">
        <f t="shared" si="1"/>
        <v>0</v>
      </c>
      <c r="O673" s="23" t="s">
        <v>544</v>
      </c>
      <c r="P673" s="23" t="s">
        <v>40</v>
      </c>
      <c r="R673" s="36"/>
    </row>
    <row r="674">
      <c r="A674" s="29">
        <v>2002.0</v>
      </c>
      <c r="B674" s="29">
        <v>78.0</v>
      </c>
      <c r="C674" s="29">
        <v>2.0</v>
      </c>
      <c r="D674" s="23" t="s">
        <v>2054</v>
      </c>
      <c r="E674" s="23" t="s">
        <v>1880</v>
      </c>
      <c r="F674" s="29">
        <v>118338.0</v>
      </c>
      <c r="G674" s="29">
        <v>764.0</v>
      </c>
      <c r="H674" s="29">
        <v>31.0</v>
      </c>
      <c r="I674" s="29">
        <v>668.0</v>
      </c>
      <c r="J674" s="29">
        <v>1.0</v>
      </c>
      <c r="K674" s="29">
        <v>87.0</v>
      </c>
      <c r="L674" s="29">
        <v>177.0</v>
      </c>
      <c r="M674" s="29">
        <v>21.0</v>
      </c>
      <c r="N674" s="23">
        <f t="shared" si="1"/>
        <v>96</v>
      </c>
      <c r="O674" s="23" t="s">
        <v>544</v>
      </c>
      <c r="P674" s="23" t="s">
        <v>26</v>
      </c>
      <c r="R674" s="36"/>
    </row>
    <row r="675">
      <c r="A675" s="29">
        <v>2002.0</v>
      </c>
      <c r="B675" s="29">
        <v>89.0</v>
      </c>
      <c r="C675" s="29">
        <v>2.0</v>
      </c>
      <c r="D675" s="23" t="s">
        <v>2017</v>
      </c>
      <c r="E675" s="23" t="s">
        <v>2006</v>
      </c>
      <c r="F675" s="29">
        <v>411970.0</v>
      </c>
      <c r="G675" s="29">
        <v>2940.0</v>
      </c>
      <c r="H675" s="29">
        <v>120.0</v>
      </c>
      <c r="I675" s="29">
        <v>2406.0</v>
      </c>
      <c r="J675" s="29">
        <v>3.0</v>
      </c>
      <c r="K675" s="29">
        <v>81.0</v>
      </c>
      <c r="L675" s="29">
        <v>171.0</v>
      </c>
      <c r="M675" s="29">
        <v>20.0</v>
      </c>
      <c r="N675" s="23">
        <f t="shared" si="1"/>
        <v>534</v>
      </c>
      <c r="O675" s="23" t="s">
        <v>544</v>
      </c>
      <c r="P675" s="23" t="s">
        <v>2007</v>
      </c>
      <c r="Q675" s="36"/>
      <c r="R675" s="36"/>
    </row>
    <row r="676">
      <c r="A676" s="29">
        <v>2002.0</v>
      </c>
      <c r="B676" s="29">
        <v>94.0</v>
      </c>
      <c r="C676" s="29">
        <v>2.0</v>
      </c>
      <c r="D676" s="23" t="s">
        <v>2018</v>
      </c>
      <c r="E676" s="23" t="s">
        <v>1925</v>
      </c>
      <c r="F676" s="29">
        <v>253756.0</v>
      </c>
      <c r="G676" s="29">
        <v>1650.0</v>
      </c>
      <c r="H676" s="29">
        <v>75.0</v>
      </c>
      <c r="I676" s="29">
        <v>1412.0</v>
      </c>
      <c r="J676" s="29">
        <v>2.0</v>
      </c>
      <c r="K676" s="29">
        <v>85.0</v>
      </c>
      <c r="L676" s="29">
        <v>179.0</v>
      </c>
      <c r="M676" s="29">
        <v>18.0</v>
      </c>
      <c r="N676" s="23">
        <f t="shared" si="1"/>
        <v>238</v>
      </c>
      <c r="O676" s="23" t="s">
        <v>544</v>
      </c>
      <c r="P676" s="23" t="s">
        <v>40</v>
      </c>
      <c r="R676" s="36"/>
    </row>
    <row r="677">
      <c r="A677" s="29">
        <v>2002.0</v>
      </c>
      <c r="B677" s="29">
        <v>110.0</v>
      </c>
      <c r="C677" s="29">
        <v>2.0</v>
      </c>
      <c r="D677" s="23" t="s">
        <v>2019</v>
      </c>
      <c r="E677" s="23" t="s">
        <v>1946</v>
      </c>
      <c r="F677" s="29">
        <v>108250.0</v>
      </c>
      <c r="G677" s="29">
        <v>680.0</v>
      </c>
      <c r="H677" s="29">
        <v>50.0</v>
      </c>
      <c r="I677" s="29">
        <v>684.0</v>
      </c>
      <c r="J677" s="29">
        <v>1.0</v>
      </c>
      <c r="K677" s="29">
        <v>100.0</v>
      </c>
      <c r="L677" s="29">
        <v>158.0</v>
      </c>
      <c r="M677" s="29">
        <v>13.0</v>
      </c>
      <c r="N677" s="23">
        <f t="shared" si="1"/>
        <v>-4</v>
      </c>
      <c r="O677" s="23" t="s">
        <v>544</v>
      </c>
      <c r="P677" s="23" t="s">
        <v>40</v>
      </c>
      <c r="R677" s="36"/>
    </row>
    <row r="678">
      <c r="A678" s="29">
        <v>2002.0</v>
      </c>
      <c r="B678" s="29">
        <v>119.0</v>
      </c>
      <c r="C678" s="29">
        <v>2.0</v>
      </c>
      <c r="D678" s="23" t="s">
        <v>2020</v>
      </c>
      <c r="E678" s="23" t="s">
        <v>1925</v>
      </c>
      <c r="F678" s="29">
        <v>88874.0</v>
      </c>
      <c r="G678" s="29">
        <v>750.0</v>
      </c>
      <c r="H678" s="29">
        <v>43.0</v>
      </c>
      <c r="I678" s="29">
        <v>604.0</v>
      </c>
      <c r="J678" s="29">
        <v>1.0</v>
      </c>
      <c r="K678" s="29">
        <v>80.0</v>
      </c>
      <c r="L678" s="29">
        <v>147.0</v>
      </c>
      <c r="M678" s="29">
        <v>14.0</v>
      </c>
      <c r="N678" s="23">
        <f t="shared" si="1"/>
        <v>146</v>
      </c>
      <c r="O678" s="23" t="s">
        <v>544</v>
      </c>
      <c r="P678" s="23" t="s">
        <v>40</v>
      </c>
      <c r="R678" s="36"/>
    </row>
    <row r="679">
      <c r="A679" s="29">
        <v>2002.0</v>
      </c>
      <c r="B679" s="29">
        <v>128.0</v>
      </c>
      <c r="C679" s="29">
        <v>2.0</v>
      </c>
      <c r="D679" s="23" t="s">
        <v>2023</v>
      </c>
      <c r="E679" s="23" t="s">
        <v>2094</v>
      </c>
      <c r="F679" s="29">
        <v>132720.0</v>
      </c>
      <c r="G679" s="29">
        <v>920.0</v>
      </c>
      <c r="H679" s="29">
        <v>38.0</v>
      </c>
      <c r="I679" s="29">
        <v>824.0</v>
      </c>
      <c r="J679" s="29">
        <v>1.0</v>
      </c>
      <c r="K679" s="29">
        <v>89.0</v>
      </c>
      <c r="L679" s="29">
        <v>161.0</v>
      </c>
      <c r="M679" s="29">
        <v>21.0</v>
      </c>
      <c r="N679" s="23">
        <f t="shared" si="1"/>
        <v>96</v>
      </c>
      <c r="O679" s="23" t="s">
        <v>544</v>
      </c>
      <c r="P679" s="23" t="s">
        <v>26</v>
      </c>
      <c r="R679" s="36"/>
    </row>
    <row r="680">
      <c r="A680" s="29">
        <v>2002.0</v>
      </c>
      <c r="B680" s="29">
        <v>129.0</v>
      </c>
      <c r="C680" s="29">
        <v>2.0</v>
      </c>
      <c r="D680" s="23" t="s">
        <v>2025</v>
      </c>
      <c r="E680" s="23" t="s">
        <v>1880</v>
      </c>
      <c r="F680" s="29">
        <v>88254.0</v>
      </c>
      <c r="G680" s="29">
        <v>494.0</v>
      </c>
      <c r="H680" s="29">
        <v>28.0</v>
      </c>
      <c r="I680" s="29">
        <v>440.0</v>
      </c>
      <c r="J680" s="29">
        <v>1.0</v>
      </c>
      <c r="K680" s="29">
        <v>89.0</v>
      </c>
      <c r="L680" s="29">
        <v>200.0</v>
      </c>
      <c r="M680" s="29">
        <v>15.0</v>
      </c>
      <c r="N680" s="23">
        <f t="shared" si="1"/>
        <v>54</v>
      </c>
      <c r="O680" s="23" t="s">
        <v>544</v>
      </c>
      <c r="P680" s="23" t="s">
        <v>26</v>
      </c>
      <c r="R680" s="36"/>
    </row>
    <row r="681">
      <c r="A681" s="29">
        <v>2002.0</v>
      </c>
      <c r="B681" s="29">
        <v>131.0</v>
      </c>
      <c r="C681" s="29">
        <v>2.0</v>
      </c>
      <c r="D681" s="23" t="s">
        <v>2027</v>
      </c>
      <c r="E681" s="23" t="s">
        <v>1925</v>
      </c>
      <c r="F681" s="29">
        <v>204382.0</v>
      </c>
      <c r="G681" s="29">
        <v>1600.0</v>
      </c>
      <c r="H681" s="29">
        <v>89.0</v>
      </c>
      <c r="I681" s="29">
        <v>1643.0</v>
      </c>
      <c r="J681" s="29">
        <v>2.0</v>
      </c>
      <c r="K681" s="29">
        <v>102.0</v>
      </c>
      <c r="L681" s="29">
        <v>124.0</v>
      </c>
      <c r="M681" s="29">
        <v>18.0</v>
      </c>
      <c r="N681" s="23">
        <f t="shared" si="1"/>
        <v>-43</v>
      </c>
      <c r="O681" s="23" t="s">
        <v>544</v>
      </c>
      <c r="P681" s="23" t="s">
        <v>26</v>
      </c>
      <c r="R681" s="36"/>
    </row>
    <row r="682">
      <c r="A682" s="29">
        <v>2002.0</v>
      </c>
      <c r="B682" s="29">
        <v>132.0</v>
      </c>
      <c r="C682" s="29">
        <v>2.0</v>
      </c>
      <c r="D682" s="23" t="s">
        <v>2029</v>
      </c>
      <c r="E682" s="23" t="s">
        <v>1904</v>
      </c>
      <c r="F682" s="29">
        <v>215119.0</v>
      </c>
      <c r="G682" s="29">
        <v>1200.0</v>
      </c>
      <c r="H682" s="29">
        <v>60.0</v>
      </c>
      <c r="I682" s="29">
        <v>1296.0</v>
      </c>
      <c r="J682" s="29">
        <v>1.0</v>
      </c>
      <c r="K682" s="29">
        <v>108.0</v>
      </c>
      <c r="L682" s="29">
        <v>165.0</v>
      </c>
      <c r="M682" s="29">
        <v>21.0</v>
      </c>
      <c r="N682" s="23">
        <f t="shared" si="1"/>
        <v>-96</v>
      </c>
      <c r="O682" s="23" t="s">
        <v>544</v>
      </c>
      <c r="P682" s="23" t="s">
        <v>26</v>
      </c>
      <c r="R682" s="36"/>
    </row>
    <row r="683">
      <c r="A683" s="29">
        <v>2002.0</v>
      </c>
      <c r="B683" s="29">
        <v>134.0</v>
      </c>
      <c r="C683" s="29">
        <v>2.0</v>
      </c>
      <c r="D683" s="23" t="s">
        <v>2031</v>
      </c>
      <c r="E683" s="23" t="s">
        <v>1946</v>
      </c>
      <c r="F683" s="29">
        <v>84195.0</v>
      </c>
      <c r="G683" s="29">
        <v>500.0</v>
      </c>
      <c r="H683" s="29">
        <v>29.0</v>
      </c>
      <c r="I683" s="29">
        <v>451.0</v>
      </c>
      <c r="J683" s="29">
        <v>1.0</v>
      </c>
      <c r="K683" s="29">
        <v>90.0</v>
      </c>
      <c r="L683" s="29">
        <v>186.0</v>
      </c>
      <c r="M683" s="29">
        <v>15.0</v>
      </c>
      <c r="N683" s="23">
        <f t="shared" si="1"/>
        <v>49</v>
      </c>
      <c r="O683" s="23" t="s">
        <v>544</v>
      </c>
      <c r="P683" s="23" t="s">
        <v>26</v>
      </c>
      <c r="R683" s="36"/>
    </row>
    <row r="684">
      <c r="A684" s="29">
        <v>2002.0</v>
      </c>
      <c r="B684" s="29">
        <v>139.0</v>
      </c>
      <c r="C684" s="29">
        <v>2.0</v>
      </c>
      <c r="D684" s="23" t="s">
        <v>2033</v>
      </c>
      <c r="E684" s="23" t="s">
        <v>1880</v>
      </c>
      <c r="F684" s="29">
        <v>75680.0</v>
      </c>
      <c r="G684" s="29">
        <v>625.0</v>
      </c>
      <c r="H684" s="29">
        <v>28.0</v>
      </c>
      <c r="I684" s="29">
        <v>723.0</v>
      </c>
      <c r="J684" s="29">
        <v>1.0</v>
      </c>
      <c r="K684" s="29">
        <v>115.0</v>
      </c>
      <c r="L684" s="29">
        <v>104.0</v>
      </c>
      <c r="M684" s="29">
        <v>25.0</v>
      </c>
      <c r="N684" s="23">
        <f t="shared" si="1"/>
        <v>-98</v>
      </c>
      <c r="O684" s="23" t="s">
        <v>544</v>
      </c>
      <c r="P684" s="23" t="s">
        <v>26</v>
      </c>
      <c r="R684" s="36"/>
    </row>
    <row r="685">
      <c r="A685" s="29">
        <v>2002.0</v>
      </c>
      <c r="B685" s="29">
        <v>142.0</v>
      </c>
      <c r="C685" s="29">
        <v>2.0</v>
      </c>
      <c r="D685" s="23" t="s">
        <v>2035</v>
      </c>
      <c r="E685" s="23" t="s">
        <v>1925</v>
      </c>
      <c r="F685" s="29">
        <v>109126.0</v>
      </c>
      <c r="G685" s="29">
        <v>900.0</v>
      </c>
      <c r="H685" s="29">
        <v>37.0</v>
      </c>
      <c r="I685" s="29">
        <v>891.0</v>
      </c>
      <c r="J685" s="29">
        <v>1.0</v>
      </c>
      <c r="K685" s="29">
        <v>99.0</v>
      </c>
      <c r="L685" s="29">
        <v>122.0</v>
      </c>
      <c r="M685" s="29">
        <v>24.0</v>
      </c>
      <c r="N685" s="23">
        <f t="shared" si="1"/>
        <v>9</v>
      </c>
      <c r="O685" s="23" t="s">
        <v>544</v>
      </c>
      <c r="P685" s="23" t="s">
        <v>26</v>
      </c>
      <c r="R685" s="36"/>
    </row>
    <row r="686">
      <c r="A686" s="29">
        <v>2002.0</v>
      </c>
      <c r="B686" s="29">
        <v>146.0</v>
      </c>
      <c r="C686" s="29">
        <v>2.0</v>
      </c>
      <c r="D686" s="23" t="s">
        <v>2036</v>
      </c>
      <c r="E686" s="23" t="s">
        <v>1973</v>
      </c>
      <c r="F686" s="29">
        <v>140000.0</v>
      </c>
      <c r="G686" s="29">
        <v>988.0</v>
      </c>
      <c r="H686" s="29">
        <v>38.0</v>
      </c>
      <c r="I686" s="29">
        <v>953.0</v>
      </c>
      <c r="J686" s="29">
        <v>1.0</v>
      </c>
      <c r="K686" s="29">
        <v>96.0</v>
      </c>
      <c r="L686" s="29">
        <v>146.0</v>
      </c>
      <c r="M686" s="29">
        <v>25.0</v>
      </c>
      <c r="N686" s="23">
        <f t="shared" si="1"/>
        <v>35</v>
      </c>
      <c r="O686" s="23" t="s">
        <v>544</v>
      </c>
      <c r="P686" s="23" t="s">
        <v>40</v>
      </c>
      <c r="R686" s="36"/>
    </row>
    <row r="687">
      <c r="A687" s="29">
        <v>2002.0</v>
      </c>
      <c r="B687" s="29">
        <v>155.0</v>
      </c>
      <c r="C687" s="29">
        <v>2.0</v>
      </c>
      <c r="D687" s="23" t="s">
        <v>2038</v>
      </c>
      <c r="E687" s="23" t="s">
        <v>1904</v>
      </c>
      <c r="F687" s="29">
        <v>334036.0</v>
      </c>
      <c r="G687" s="29">
        <v>2250.0</v>
      </c>
      <c r="H687" s="29">
        <v>140.0</v>
      </c>
      <c r="I687" s="29">
        <v>2141.0</v>
      </c>
      <c r="J687" s="29">
        <v>2.0</v>
      </c>
      <c r="K687" s="29">
        <v>95.0</v>
      </c>
      <c r="L687" s="29">
        <v>156.0</v>
      </c>
      <c r="M687" s="29">
        <v>15.0</v>
      </c>
      <c r="N687" s="23">
        <f t="shared" si="1"/>
        <v>109</v>
      </c>
      <c r="O687" s="23" t="s">
        <v>544</v>
      </c>
      <c r="P687" s="23" t="s">
        <v>40</v>
      </c>
      <c r="R687" s="36"/>
    </row>
    <row r="688">
      <c r="A688" s="29">
        <v>2002.0</v>
      </c>
      <c r="B688" s="29">
        <v>159.0</v>
      </c>
      <c r="C688" s="29">
        <v>2.0</v>
      </c>
      <c r="D688" s="23" t="s">
        <v>2039</v>
      </c>
      <c r="E688" s="23" t="s">
        <v>1925</v>
      </c>
      <c r="F688" s="29">
        <v>108077.0</v>
      </c>
      <c r="G688" s="29">
        <v>667.0</v>
      </c>
      <c r="H688" s="29">
        <v>29.0</v>
      </c>
      <c r="I688" s="29">
        <v>562.0</v>
      </c>
      <c r="J688" s="29">
        <v>1.0</v>
      </c>
      <c r="K688" s="29">
        <v>84.0</v>
      </c>
      <c r="L688" s="29">
        <v>192.0</v>
      </c>
      <c r="M688" s="29">
        <v>19.0</v>
      </c>
      <c r="N688" s="23">
        <f t="shared" si="1"/>
        <v>105</v>
      </c>
      <c r="O688" s="23" t="s">
        <v>544</v>
      </c>
      <c r="P688" s="23" t="s">
        <v>40</v>
      </c>
      <c r="R688" s="36"/>
    </row>
    <row r="689">
      <c r="A689" s="29">
        <v>2002.0</v>
      </c>
      <c r="B689" s="29">
        <v>160.0</v>
      </c>
      <c r="C689" s="29">
        <v>2.0</v>
      </c>
      <c r="D689" s="23" t="s">
        <v>2055</v>
      </c>
      <c r="E689" s="23" t="s">
        <v>1880</v>
      </c>
      <c r="F689" s="29">
        <v>64150.0</v>
      </c>
      <c r="G689" s="29">
        <v>478.0</v>
      </c>
      <c r="H689" s="29">
        <v>20.0</v>
      </c>
      <c r="I689" s="29">
        <v>360.0</v>
      </c>
      <c r="J689" s="29">
        <v>1.0</v>
      </c>
      <c r="K689" s="29">
        <v>75.0</v>
      </c>
      <c r="L689" s="29">
        <v>178.0</v>
      </c>
      <c r="M689" s="29">
        <v>18.0</v>
      </c>
      <c r="N689" s="23">
        <f t="shared" si="1"/>
        <v>118</v>
      </c>
      <c r="O689" s="23" t="s">
        <v>544</v>
      </c>
      <c r="P689" s="23" t="s">
        <v>26</v>
      </c>
      <c r="R689" s="36"/>
    </row>
    <row r="690">
      <c r="A690" s="29">
        <v>2002.0</v>
      </c>
      <c r="B690" s="29">
        <v>164.0</v>
      </c>
      <c r="C690" s="29">
        <v>2.0</v>
      </c>
      <c r="D690" s="23" t="s">
        <v>2042</v>
      </c>
      <c r="E690" s="23" t="s">
        <v>1925</v>
      </c>
      <c r="F690" s="29">
        <v>184337.0</v>
      </c>
      <c r="G690" s="29">
        <v>1200.0</v>
      </c>
      <c r="H690" s="29">
        <v>48.0</v>
      </c>
      <c r="I690" s="29">
        <v>1073.0</v>
      </c>
      <c r="J690" s="29">
        <v>1.0</v>
      </c>
      <c r="K690" s="29">
        <v>89.0</v>
      </c>
      <c r="L690" s="29">
        <v>171.0</v>
      </c>
      <c r="M690" s="29">
        <v>22.0</v>
      </c>
      <c r="N690" s="23">
        <f t="shared" si="1"/>
        <v>127</v>
      </c>
      <c r="O690" s="23" t="s">
        <v>544</v>
      </c>
      <c r="P690" s="23" t="s">
        <v>40</v>
      </c>
      <c r="R690" s="36"/>
    </row>
    <row r="691">
      <c r="A691" s="29">
        <v>2002.0</v>
      </c>
      <c r="B691" s="29">
        <v>165.0</v>
      </c>
      <c r="C691" s="29">
        <v>2.0</v>
      </c>
      <c r="D691" s="23" t="s">
        <v>2045</v>
      </c>
      <c r="E691" s="23" t="s">
        <v>1973</v>
      </c>
      <c r="F691" s="29">
        <v>121143.0</v>
      </c>
      <c r="G691" s="29">
        <v>505.0</v>
      </c>
      <c r="H691" s="29">
        <v>29.0</v>
      </c>
      <c r="I691" s="29">
        <v>470.0</v>
      </c>
      <c r="J691" s="29">
        <v>1.0</v>
      </c>
      <c r="K691" s="29">
        <v>93.0</v>
      </c>
      <c r="L691" s="29">
        <v>257.0</v>
      </c>
      <c r="M691" s="29">
        <v>16.0</v>
      </c>
      <c r="N691" s="23">
        <f t="shared" si="1"/>
        <v>35</v>
      </c>
      <c r="O691" s="23" t="s">
        <v>544</v>
      </c>
      <c r="P691" s="23" t="s">
        <v>40</v>
      </c>
      <c r="R691" s="36"/>
    </row>
    <row r="692">
      <c r="A692" s="29">
        <v>2002.0</v>
      </c>
      <c r="B692" s="29">
        <v>1.0</v>
      </c>
      <c r="C692" s="29">
        <v>3.0</v>
      </c>
      <c r="D692" s="23" t="s">
        <v>2056</v>
      </c>
      <c r="E692" s="23" t="s">
        <v>1880</v>
      </c>
      <c r="F692" s="29">
        <v>47967.0</v>
      </c>
      <c r="G692" s="29">
        <v>385.0</v>
      </c>
      <c r="H692" s="29">
        <v>22.0</v>
      </c>
      <c r="I692" s="29">
        <v>347.0</v>
      </c>
      <c r="J692" s="29">
        <v>1.0</v>
      </c>
      <c r="K692" s="29">
        <v>90.0</v>
      </c>
      <c r="L692" s="29">
        <v>138.0</v>
      </c>
      <c r="M692" s="29">
        <v>15.0</v>
      </c>
      <c r="N692" s="23">
        <f t="shared" si="1"/>
        <v>38</v>
      </c>
      <c r="O692" s="23" t="s">
        <v>138</v>
      </c>
      <c r="P692" s="23" t="s">
        <v>26</v>
      </c>
      <c r="R692" s="36"/>
    </row>
    <row r="693">
      <c r="A693" s="29">
        <v>2002.0</v>
      </c>
      <c r="B693" s="29">
        <v>4.0</v>
      </c>
      <c r="C693" s="29">
        <v>3.0</v>
      </c>
      <c r="D693" s="23" t="s">
        <v>1991</v>
      </c>
      <c r="E693" s="23" t="s">
        <v>2094</v>
      </c>
      <c r="F693" s="29">
        <v>160090.0</v>
      </c>
      <c r="G693" s="29">
        <v>1309.0</v>
      </c>
      <c r="H693" s="29">
        <v>70.0</v>
      </c>
      <c r="I693" s="29">
        <v>1500.0</v>
      </c>
      <c r="J693" s="29">
        <v>2.0</v>
      </c>
      <c r="K693" s="29">
        <v>114.0</v>
      </c>
      <c r="L693" s="29">
        <v>106.0</v>
      </c>
      <c r="M693" s="29">
        <v>21.0</v>
      </c>
      <c r="N693" s="23">
        <f t="shared" si="1"/>
        <v>-191</v>
      </c>
      <c r="O693" s="23" t="s">
        <v>138</v>
      </c>
      <c r="P693" s="23" t="s">
        <v>26</v>
      </c>
      <c r="R693" s="36"/>
    </row>
    <row r="694">
      <c r="A694" s="29">
        <v>2002.0</v>
      </c>
      <c r="B694" s="29">
        <v>7.0</v>
      </c>
      <c r="C694" s="29">
        <v>3.0</v>
      </c>
      <c r="D694" s="23" t="s">
        <v>1994</v>
      </c>
      <c r="E694" s="23" t="s">
        <v>1925</v>
      </c>
      <c r="F694" s="29">
        <v>199100.0</v>
      </c>
      <c r="G694" s="29">
        <v>1645.0</v>
      </c>
      <c r="H694" s="29">
        <v>70.0</v>
      </c>
      <c r="I694" s="29">
        <v>1470.0</v>
      </c>
      <c r="J694" s="29">
        <v>3.0</v>
      </c>
      <c r="K694" s="29">
        <v>89.0</v>
      </c>
      <c r="L694" s="29">
        <v>135.0</v>
      </c>
      <c r="M694" s="29">
        <v>21.0</v>
      </c>
      <c r="N694" s="23">
        <f t="shared" si="1"/>
        <v>175</v>
      </c>
      <c r="O694" s="23" t="s">
        <v>138</v>
      </c>
      <c r="P694" s="23" t="s">
        <v>40</v>
      </c>
      <c r="R694" s="36"/>
    </row>
    <row r="695">
      <c r="A695" s="29">
        <v>2002.0</v>
      </c>
      <c r="B695" s="29">
        <v>11.0</v>
      </c>
      <c r="C695" s="29">
        <v>3.0</v>
      </c>
      <c r="D695" s="23" t="s">
        <v>1998</v>
      </c>
      <c r="E695" s="23" t="s">
        <v>1973</v>
      </c>
      <c r="F695" s="29">
        <v>114040.0</v>
      </c>
      <c r="G695" s="29">
        <v>1961.0</v>
      </c>
      <c r="H695" s="29">
        <v>47.0</v>
      </c>
      <c r="I695" s="29">
        <v>1012.0</v>
      </c>
      <c r="J695" s="29">
        <v>3.0</v>
      </c>
      <c r="K695" s="29">
        <v>51.0</v>
      </c>
      <c r="L695" s="29">
        <v>112.0</v>
      </c>
      <c r="M695" s="29">
        <v>21.0</v>
      </c>
      <c r="N695" s="23">
        <f t="shared" si="1"/>
        <v>949</v>
      </c>
      <c r="O695" s="23" t="s">
        <v>138</v>
      </c>
      <c r="P695" s="23" t="s">
        <v>40</v>
      </c>
      <c r="R695" s="36"/>
    </row>
    <row r="696">
      <c r="A696" s="29">
        <v>2002.0</v>
      </c>
      <c r="B696" s="29">
        <v>12.0</v>
      </c>
      <c r="C696" s="29">
        <v>3.0</v>
      </c>
      <c r="D696" s="23" t="s">
        <v>1999</v>
      </c>
      <c r="E696" s="23" t="s">
        <v>1880</v>
      </c>
      <c r="F696" s="29">
        <v>96542.0</v>
      </c>
      <c r="G696" s="29">
        <v>830.0</v>
      </c>
      <c r="H696" s="29">
        <v>40.0</v>
      </c>
      <c r="I696" s="29">
        <v>694.0</v>
      </c>
      <c r="J696" s="29">
        <v>1.0</v>
      </c>
      <c r="K696" s="29">
        <v>83.0</v>
      </c>
      <c r="L696" s="29">
        <v>139.0</v>
      </c>
      <c r="M696" s="29">
        <v>17.0</v>
      </c>
      <c r="N696" s="23">
        <f t="shared" si="1"/>
        <v>136</v>
      </c>
      <c r="O696" s="23" t="s">
        <v>138</v>
      </c>
      <c r="P696" s="23" t="s">
        <v>26</v>
      </c>
      <c r="R696" s="36"/>
    </row>
    <row r="697">
      <c r="A697" s="29">
        <v>2002.0</v>
      </c>
      <c r="B697" s="29">
        <v>23.0</v>
      </c>
      <c r="C697" s="29">
        <v>3.0</v>
      </c>
      <c r="D697" s="23" t="s">
        <v>2001</v>
      </c>
      <c r="E697" s="23" t="s">
        <v>1880</v>
      </c>
      <c r="F697" s="29">
        <v>116836.0</v>
      </c>
      <c r="G697" s="29">
        <v>975.0</v>
      </c>
      <c r="H697" s="29">
        <v>41.0</v>
      </c>
      <c r="I697" s="29">
        <v>914.0</v>
      </c>
      <c r="J697" s="29">
        <v>2.0</v>
      </c>
      <c r="K697" s="29">
        <v>93.0</v>
      </c>
      <c r="L697" s="29">
        <v>127.0</v>
      </c>
      <c r="M697" s="29">
        <v>22.0</v>
      </c>
      <c r="N697" s="23">
        <f t="shared" si="1"/>
        <v>61</v>
      </c>
      <c r="O697" s="23" t="s">
        <v>138</v>
      </c>
      <c r="P697" s="23" t="s">
        <v>26</v>
      </c>
      <c r="R697" s="36"/>
    </row>
    <row r="698">
      <c r="A698" s="29">
        <v>2002.0</v>
      </c>
      <c r="B698" s="29">
        <v>30.0</v>
      </c>
      <c r="C698" s="29">
        <v>3.0</v>
      </c>
      <c r="D698" s="23" t="s">
        <v>2057</v>
      </c>
      <c r="E698" s="23" t="s">
        <v>1925</v>
      </c>
      <c r="F698" s="29">
        <v>100000.0</v>
      </c>
      <c r="G698" s="29">
        <v>750.0</v>
      </c>
      <c r="H698" s="29">
        <v>39.0</v>
      </c>
      <c r="I698" s="29">
        <v>715.0</v>
      </c>
      <c r="J698" s="29">
        <v>1.0</v>
      </c>
      <c r="K698" s="29">
        <v>95.0</v>
      </c>
      <c r="L698" s="29">
        <v>139.0</v>
      </c>
      <c r="M698" s="29">
        <v>18.0</v>
      </c>
      <c r="N698" s="23">
        <f t="shared" si="1"/>
        <v>35</v>
      </c>
      <c r="O698" s="23" t="s">
        <v>138</v>
      </c>
      <c r="P698" s="23" t="s">
        <v>26</v>
      </c>
      <c r="R698" s="36"/>
    </row>
    <row r="699">
      <c r="A699" s="29">
        <v>2002.0</v>
      </c>
      <c r="B699" s="29">
        <v>32.0</v>
      </c>
      <c r="C699" s="29">
        <v>3.0</v>
      </c>
      <c r="D699" s="23" t="s">
        <v>2002</v>
      </c>
      <c r="E699" s="23" t="s">
        <v>1971</v>
      </c>
      <c r="F699" s="29">
        <v>110359.0</v>
      </c>
      <c r="G699" s="29">
        <v>1226.0</v>
      </c>
      <c r="H699" s="29">
        <v>50.0</v>
      </c>
      <c r="I699" s="29">
        <v>992.0</v>
      </c>
      <c r="J699" s="29">
        <v>2.0</v>
      </c>
      <c r="K699" s="29">
        <v>80.0</v>
      </c>
      <c r="L699" s="29">
        <v>111.0</v>
      </c>
      <c r="M699" s="29">
        <v>19.0</v>
      </c>
      <c r="N699" s="23">
        <f t="shared" si="1"/>
        <v>234</v>
      </c>
      <c r="O699" s="23" t="s">
        <v>138</v>
      </c>
      <c r="P699" s="23" t="s">
        <v>26</v>
      </c>
      <c r="R699" s="36"/>
    </row>
    <row r="700">
      <c r="A700" s="29">
        <v>2002.0</v>
      </c>
      <c r="B700" s="29">
        <v>40.0</v>
      </c>
      <c r="C700" s="29">
        <v>3.0</v>
      </c>
      <c r="D700" s="23" t="s">
        <v>2003</v>
      </c>
      <c r="E700" s="23" t="s">
        <v>1880</v>
      </c>
      <c r="F700" s="29">
        <v>57000.0</v>
      </c>
      <c r="G700" s="29">
        <v>540.0</v>
      </c>
      <c r="H700" s="29">
        <v>24.0</v>
      </c>
      <c r="I700" s="29">
        <v>427.0</v>
      </c>
      <c r="J700" s="29">
        <v>2.0</v>
      </c>
      <c r="K700" s="29">
        <v>79.0</v>
      </c>
      <c r="L700" s="29">
        <v>133.0</v>
      </c>
      <c r="M700" s="29">
        <v>17.0</v>
      </c>
      <c r="N700" s="23">
        <f t="shared" si="1"/>
        <v>113</v>
      </c>
      <c r="O700" s="23" t="s">
        <v>138</v>
      </c>
      <c r="P700" s="23" t="s">
        <v>26</v>
      </c>
      <c r="R700" s="36"/>
    </row>
    <row r="701">
      <c r="A701" s="29">
        <v>2002.0</v>
      </c>
      <c r="B701" s="29">
        <v>43.0</v>
      </c>
      <c r="C701" s="29">
        <v>3.0</v>
      </c>
      <c r="D701" s="23" t="s">
        <v>2004</v>
      </c>
      <c r="E701" s="23" t="s">
        <v>1972</v>
      </c>
      <c r="F701" s="29">
        <v>517092.0</v>
      </c>
      <c r="G701" s="29">
        <v>5827.0</v>
      </c>
      <c r="H701" s="29">
        <v>213.0</v>
      </c>
      <c r="I701" s="29">
        <v>4233.0</v>
      </c>
      <c r="J701" s="29">
        <v>11.0</v>
      </c>
      <c r="K701" s="29">
        <v>72.0</v>
      </c>
      <c r="L701" s="29">
        <v>122.0</v>
      </c>
      <c r="M701" s="29">
        <v>19.0</v>
      </c>
      <c r="N701" s="23">
        <f t="shared" si="1"/>
        <v>1594</v>
      </c>
      <c r="O701" s="23" t="s">
        <v>138</v>
      </c>
      <c r="P701" s="23" t="s">
        <v>40</v>
      </c>
      <c r="R701" s="36"/>
    </row>
    <row r="702">
      <c r="A702" s="29">
        <v>2002.0</v>
      </c>
      <c r="B702" s="29">
        <v>47.0</v>
      </c>
      <c r="C702" s="29">
        <v>3.0</v>
      </c>
      <c r="D702" s="23" t="s">
        <v>2005</v>
      </c>
      <c r="E702" s="23" t="s">
        <v>1946</v>
      </c>
      <c r="F702" s="29">
        <v>135938.0</v>
      </c>
      <c r="G702" s="29">
        <v>1174.0</v>
      </c>
      <c r="H702" s="29">
        <v>48.0</v>
      </c>
      <c r="I702" s="29">
        <v>887.0</v>
      </c>
      <c r="J702" s="29">
        <v>2.0</v>
      </c>
      <c r="K702" s="29">
        <v>75.0</v>
      </c>
      <c r="L702" s="29">
        <v>153.0</v>
      </c>
      <c r="M702" s="29">
        <v>18.0</v>
      </c>
      <c r="N702" s="23">
        <f t="shared" si="1"/>
        <v>287</v>
      </c>
      <c r="O702" s="23" t="s">
        <v>138</v>
      </c>
      <c r="P702" s="23" t="s">
        <v>26</v>
      </c>
      <c r="R702" s="36"/>
    </row>
    <row r="703">
      <c r="A703" s="29">
        <v>2002.0</v>
      </c>
      <c r="B703" s="29">
        <v>48.0</v>
      </c>
      <c r="C703" s="29">
        <v>3.0</v>
      </c>
      <c r="D703" s="23" t="s">
        <v>2008</v>
      </c>
      <c r="E703" s="23" t="s">
        <v>1880</v>
      </c>
      <c r="F703" s="29">
        <v>139000.0</v>
      </c>
      <c r="G703" s="29">
        <v>1263.0</v>
      </c>
      <c r="H703" s="29">
        <v>63.0</v>
      </c>
      <c r="I703" s="29">
        <v>1316.0</v>
      </c>
      <c r="J703" s="29">
        <v>3.0</v>
      </c>
      <c r="K703" s="29">
        <v>104.0</v>
      </c>
      <c r="L703" s="29">
        <v>105.0</v>
      </c>
      <c r="M703" s="29">
        <v>20.0</v>
      </c>
      <c r="N703" s="23">
        <f t="shared" si="1"/>
        <v>-53</v>
      </c>
      <c r="O703" s="23" t="s">
        <v>138</v>
      </c>
      <c r="P703" s="23" t="s">
        <v>26</v>
      </c>
      <c r="R703" s="36"/>
    </row>
    <row r="704">
      <c r="A704" s="29">
        <v>2002.0</v>
      </c>
      <c r="B704" s="29">
        <v>49.0</v>
      </c>
      <c r="C704" s="29">
        <v>3.0</v>
      </c>
      <c r="D704" s="23" t="s">
        <v>2009</v>
      </c>
      <c r="E704" s="23" t="s">
        <v>1973</v>
      </c>
      <c r="F704" s="29">
        <v>378862.0</v>
      </c>
      <c r="G704" s="29">
        <v>3860.0</v>
      </c>
      <c r="H704" s="29">
        <v>179.0</v>
      </c>
      <c r="I704" s="29">
        <v>3475.0</v>
      </c>
      <c r="J704" s="29">
        <v>9.0</v>
      </c>
      <c r="K704" s="29">
        <v>90.0</v>
      </c>
      <c r="L704" s="29">
        <v>109.0</v>
      </c>
      <c r="M704" s="29">
        <v>19.0</v>
      </c>
      <c r="N704" s="23">
        <f t="shared" si="1"/>
        <v>385</v>
      </c>
      <c r="O704" s="23" t="s">
        <v>138</v>
      </c>
      <c r="P704" s="23" t="s">
        <v>40</v>
      </c>
      <c r="R704" s="36"/>
    </row>
    <row r="705">
      <c r="A705" s="29">
        <v>2002.0</v>
      </c>
      <c r="B705" s="29">
        <v>52.0</v>
      </c>
      <c r="C705" s="29">
        <v>3.0</v>
      </c>
      <c r="D705" s="23" t="s">
        <v>2010</v>
      </c>
      <c r="E705" s="23" t="s">
        <v>1904</v>
      </c>
      <c r="F705" s="29">
        <v>190120.0</v>
      </c>
      <c r="G705" s="29">
        <v>2040.0</v>
      </c>
      <c r="H705" s="29">
        <v>94.0</v>
      </c>
      <c r="I705" s="29">
        <v>1901.0</v>
      </c>
      <c r="J705" s="29">
        <v>4.0</v>
      </c>
      <c r="K705" s="29">
        <v>93.0</v>
      </c>
      <c r="L705" s="29">
        <v>100.0</v>
      </c>
      <c r="M705" s="29">
        <v>20.0</v>
      </c>
      <c r="N705" s="23">
        <f t="shared" si="1"/>
        <v>139</v>
      </c>
      <c r="O705" s="23" t="s">
        <v>138</v>
      </c>
      <c r="P705" s="23" t="s">
        <v>26</v>
      </c>
      <c r="R705" s="36"/>
    </row>
    <row r="706">
      <c r="A706" s="29">
        <v>2002.0</v>
      </c>
      <c r="B706" s="29">
        <v>54.0</v>
      </c>
      <c r="C706" s="29">
        <v>3.0</v>
      </c>
      <c r="D706" s="23" t="s">
        <v>2011</v>
      </c>
      <c r="E706" s="23" t="s">
        <v>1904</v>
      </c>
      <c r="F706" s="29">
        <v>277136.0</v>
      </c>
      <c r="G706" s="29">
        <v>2789.0</v>
      </c>
      <c r="H706" s="29">
        <v>135.0</v>
      </c>
      <c r="I706" s="29">
        <v>2801.0</v>
      </c>
      <c r="J706" s="29">
        <v>5.0</v>
      </c>
      <c r="K706" s="29">
        <v>100.0</v>
      </c>
      <c r="L706" s="29">
        <v>98.0</v>
      </c>
      <c r="M706" s="29">
        <v>20.0</v>
      </c>
      <c r="N706" s="23">
        <f t="shared" si="1"/>
        <v>-12</v>
      </c>
      <c r="O706" s="23" t="s">
        <v>138</v>
      </c>
      <c r="P706" s="23" t="s">
        <v>26</v>
      </c>
      <c r="R706" s="36"/>
    </row>
    <row r="707">
      <c r="A707" s="29">
        <v>2002.0</v>
      </c>
      <c r="B707" s="29">
        <v>56.0</v>
      </c>
      <c r="C707" s="29">
        <v>3.0</v>
      </c>
      <c r="D707" s="23" t="s">
        <v>2014</v>
      </c>
      <c r="E707" s="23" t="s">
        <v>1904</v>
      </c>
      <c r="F707" s="29">
        <v>73699.0</v>
      </c>
      <c r="G707" s="29">
        <v>999.0</v>
      </c>
      <c r="H707" s="29">
        <v>40.0</v>
      </c>
      <c r="I707" s="29">
        <v>1001.0</v>
      </c>
      <c r="J707" s="29">
        <v>3.0</v>
      </c>
      <c r="K707" s="29">
        <v>100.0</v>
      </c>
      <c r="L707" s="29">
        <v>73.0</v>
      </c>
      <c r="M707" s="29">
        <v>25.0</v>
      </c>
      <c r="N707" s="23">
        <f t="shared" si="1"/>
        <v>-2</v>
      </c>
      <c r="O707" s="23" t="s">
        <v>138</v>
      </c>
      <c r="P707" s="23" t="s">
        <v>26</v>
      </c>
      <c r="R707" s="36"/>
    </row>
    <row r="708">
      <c r="A708" s="29">
        <v>2002.0</v>
      </c>
      <c r="B708" s="29">
        <v>64.0</v>
      </c>
      <c r="C708" s="29">
        <v>3.0</v>
      </c>
      <c r="D708" s="23" t="s">
        <v>2015</v>
      </c>
      <c r="E708" s="23" t="s">
        <v>2006</v>
      </c>
      <c r="F708" s="29">
        <v>2407552.0</v>
      </c>
      <c r="G708" s="29">
        <v>15869.0</v>
      </c>
      <c r="H708" s="29">
        <v>787.0</v>
      </c>
      <c r="I708" s="29">
        <v>14387.0</v>
      </c>
      <c r="J708" s="29">
        <v>26.0</v>
      </c>
      <c r="K708" s="29">
        <v>90.0</v>
      </c>
      <c r="L708" s="29">
        <v>167.0</v>
      </c>
      <c r="M708" s="29">
        <v>18.0</v>
      </c>
      <c r="N708" s="23">
        <f t="shared" si="1"/>
        <v>1482</v>
      </c>
      <c r="O708" s="23" t="s">
        <v>138</v>
      </c>
      <c r="P708" s="23" t="s">
        <v>2007</v>
      </c>
      <c r="Q708" s="36"/>
      <c r="R708" s="36"/>
    </row>
    <row r="709">
      <c r="A709" s="29">
        <v>2002.0</v>
      </c>
      <c r="B709" s="29">
        <v>67.0</v>
      </c>
      <c r="C709" s="29">
        <v>3.0</v>
      </c>
      <c r="D709" s="23" t="s">
        <v>2058</v>
      </c>
      <c r="E709" s="23" t="s">
        <v>1880</v>
      </c>
      <c r="F709" s="29">
        <v>130090.0</v>
      </c>
      <c r="G709" s="29">
        <v>1265.0</v>
      </c>
      <c r="H709" s="29">
        <v>58.0</v>
      </c>
      <c r="I709" s="29">
        <v>1040.0</v>
      </c>
      <c r="J709" s="29">
        <v>2.0</v>
      </c>
      <c r="K709" s="29">
        <v>82.0</v>
      </c>
      <c r="L709" s="29">
        <v>125.0</v>
      </c>
      <c r="M709" s="29">
        <v>17.0</v>
      </c>
      <c r="N709" s="23">
        <f t="shared" si="1"/>
        <v>225</v>
      </c>
      <c r="O709" s="23" t="s">
        <v>138</v>
      </c>
      <c r="P709" s="23" t="s">
        <v>26</v>
      </c>
      <c r="R709" s="36"/>
    </row>
    <row r="710">
      <c r="A710" s="29">
        <v>2002.0</v>
      </c>
      <c r="B710" s="29">
        <v>77.0</v>
      </c>
      <c r="C710" s="29">
        <v>3.0</v>
      </c>
      <c r="D710" s="23" t="s">
        <v>2016</v>
      </c>
      <c r="E710" s="23" t="s">
        <v>1973</v>
      </c>
      <c r="F710" s="29">
        <v>507223.0</v>
      </c>
      <c r="G710" s="29">
        <v>3619.0</v>
      </c>
      <c r="H710" s="29">
        <v>191.0</v>
      </c>
      <c r="I710" s="29">
        <v>3687.0</v>
      </c>
      <c r="J710" s="29">
        <v>10.0</v>
      </c>
      <c r="K710" s="29">
        <v>101.0</v>
      </c>
      <c r="L710" s="29">
        <v>137.0</v>
      </c>
      <c r="M710" s="29">
        <v>19.0</v>
      </c>
      <c r="N710" s="23">
        <f t="shared" si="1"/>
        <v>-68</v>
      </c>
      <c r="O710" s="23" t="s">
        <v>138</v>
      </c>
      <c r="P710" s="23" t="s">
        <v>40</v>
      </c>
      <c r="R710" s="36"/>
    </row>
    <row r="711">
      <c r="A711" s="29">
        <v>2002.0</v>
      </c>
      <c r="B711" s="29">
        <v>78.0</v>
      </c>
      <c r="C711" s="29">
        <v>3.0</v>
      </c>
      <c r="D711" s="23" t="s">
        <v>2054</v>
      </c>
      <c r="E711" s="23" t="s">
        <v>1880</v>
      </c>
      <c r="F711" s="29">
        <v>106794.0</v>
      </c>
      <c r="G711" s="29">
        <v>1158.0</v>
      </c>
      <c r="H711" s="29">
        <v>58.0</v>
      </c>
      <c r="I711" s="29">
        <v>749.0</v>
      </c>
      <c r="J711" s="29">
        <v>3.0</v>
      </c>
      <c r="K711" s="29">
        <v>64.0</v>
      </c>
      <c r="L711" s="29">
        <v>142.0</v>
      </c>
      <c r="M711" s="29">
        <v>12.0</v>
      </c>
      <c r="N711" s="23">
        <f t="shared" si="1"/>
        <v>409</v>
      </c>
      <c r="O711" s="23" t="s">
        <v>138</v>
      </c>
      <c r="P711" s="23" t="s">
        <v>26</v>
      </c>
      <c r="R711" s="36"/>
    </row>
    <row r="712">
      <c r="A712" s="29">
        <v>2002.0</v>
      </c>
      <c r="B712" s="29">
        <v>79.0</v>
      </c>
      <c r="C712" s="29">
        <v>3.0</v>
      </c>
      <c r="D712" s="23" t="s">
        <v>2059</v>
      </c>
      <c r="E712" s="23" t="s">
        <v>1904</v>
      </c>
      <c r="F712" s="29">
        <v>98341.0</v>
      </c>
      <c r="G712" s="29">
        <v>826.0</v>
      </c>
      <c r="H712" s="29">
        <v>38.0</v>
      </c>
      <c r="I712" s="29">
        <v>641.0</v>
      </c>
      <c r="J712" s="29">
        <v>1.0</v>
      </c>
      <c r="K712" s="29">
        <v>77.0</v>
      </c>
      <c r="L712" s="29">
        <v>153.0</v>
      </c>
      <c r="M712" s="29">
        <v>16.0</v>
      </c>
      <c r="N712" s="23">
        <f t="shared" si="1"/>
        <v>185</v>
      </c>
      <c r="O712" s="23" t="s">
        <v>138</v>
      </c>
      <c r="P712" s="23" t="s">
        <v>26</v>
      </c>
      <c r="R712" s="36"/>
    </row>
    <row r="713">
      <c r="A713" s="29">
        <v>2002.0</v>
      </c>
      <c r="B713" s="29">
        <v>89.0</v>
      </c>
      <c r="C713" s="29">
        <v>3.0</v>
      </c>
      <c r="D713" s="23" t="s">
        <v>2017</v>
      </c>
      <c r="E713" s="23" t="s">
        <v>2006</v>
      </c>
      <c r="F713" s="29">
        <v>676757.0</v>
      </c>
      <c r="G713" s="29">
        <v>6156.0</v>
      </c>
      <c r="H713" s="29">
        <v>248.0</v>
      </c>
      <c r="I713" s="29">
        <v>5374.0</v>
      </c>
      <c r="J713" s="29">
        <v>10.0</v>
      </c>
      <c r="K713" s="29">
        <v>87.0</v>
      </c>
      <c r="L713" s="29">
        <v>125.0</v>
      </c>
      <c r="M713" s="29">
        <v>21.0</v>
      </c>
      <c r="N713" s="23">
        <f t="shared" si="1"/>
        <v>782</v>
      </c>
      <c r="O713" s="23" t="s">
        <v>138</v>
      </c>
      <c r="P713" s="23" t="s">
        <v>2007</v>
      </c>
      <c r="Q713" s="36"/>
      <c r="R713" s="36"/>
    </row>
    <row r="714">
      <c r="A714" s="29">
        <v>2002.0</v>
      </c>
      <c r="B714" s="29">
        <v>94.0</v>
      </c>
      <c r="C714" s="29">
        <v>3.0</v>
      </c>
      <c r="D714" s="23" t="s">
        <v>2018</v>
      </c>
      <c r="E714" s="23" t="s">
        <v>1925</v>
      </c>
      <c r="F714" s="29">
        <v>229459.0</v>
      </c>
      <c r="G714" s="29">
        <v>1800.0</v>
      </c>
      <c r="H714" s="29">
        <v>90.0</v>
      </c>
      <c r="I714" s="29">
        <v>1746.0</v>
      </c>
      <c r="J714" s="29">
        <v>4.0</v>
      </c>
      <c r="K714" s="29">
        <v>97.0</v>
      </c>
      <c r="L714" s="29">
        <v>131.0</v>
      </c>
      <c r="M714" s="29">
        <v>19.0</v>
      </c>
      <c r="N714" s="23">
        <f t="shared" si="1"/>
        <v>54</v>
      </c>
      <c r="O714" s="23" t="s">
        <v>138</v>
      </c>
      <c r="P714" s="23" t="s">
        <v>40</v>
      </c>
      <c r="R714" s="36"/>
    </row>
    <row r="715">
      <c r="A715" s="29">
        <v>2002.0</v>
      </c>
      <c r="B715" s="29">
        <v>110.0</v>
      </c>
      <c r="C715" s="29">
        <v>3.0</v>
      </c>
      <c r="D715" s="23" t="s">
        <v>2019</v>
      </c>
      <c r="E715" s="23" t="s">
        <v>1946</v>
      </c>
      <c r="F715" s="29">
        <v>163940.0</v>
      </c>
      <c r="G715" s="29">
        <v>1456.0</v>
      </c>
      <c r="H715" s="29">
        <v>87.0</v>
      </c>
      <c r="I715" s="29">
        <v>1180.0</v>
      </c>
      <c r="J715" s="29">
        <v>3.0</v>
      </c>
      <c r="K715" s="29">
        <v>81.0</v>
      </c>
      <c r="L715" s="29">
        <v>138.0</v>
      </c>
      <c r="M715" s="29">
        <v>13.0</v>
      </c>
      <c r="N715" s="23">
        <f t="shared" si="1"/>
        <v>276</v>
      </c>
      <c r="O715" s="23" t="s">
        <v>138</v>
      </c>
      <c r="P715" s="23" t="s">
        <v>40</v>
      </c>
      <c r="R715" s="36"/>
    </row>
    <row r="716">
      <c r="A716" s="29">
        <v>2002.0</v>
      </c>
      <c r="B716" s="29">
        <v>119.0</v>
      </c>
      <c r="C716" s="29">
        <v>3.0</v>
      </c>
      <c r="D716" s="23" t="s">
        <v>2020</v>
      </c>
      <c r="E716" s="23" t="s">
        <v>1925</v>
      </c>
      <c r="F716" s="29">
        <v>144116.0</v>
      </c>
      <c r="G716" s="29">
        <v>1340.0</v>
      </c>
      <c r="H716" s="29">
        <v>65.0</v>
      </c>
      <c r="I716" s="29">
        <v>1151.0</v>
      </c>
      <c r="J716" s="29">
        <v>3.0</v>
      </c>
      <c r="K716" s="29">
        <v>85.0</v>
      </c>
      <c r="L716" s="29">
        <v>125.0</v>
      </c>
      <c r="M716" s="29">
        <v>17.0</v>
      </c>
      <c r="N716" s="23">
        <f t="shared" si="1"/>
        <v>189</v>
      </c>
      <c r="O716" s="23" t="s">
        <v>138</v>
      </c>
      <c r="P716" s="23" t="s">
        <v>40</v>
      </c>
      <c r="R716" s="36"/>
    </row>
    <row r="717">
      <c r="A717" s="29">
        <v>2002.0</v>
      </c>
      <c r="B717" s="29">
        <v>128.0</v>
      </c>
      <c r="C717" s="29">
        <v>3.0</v>
      </c>
      <c r="D717" s="23" t="s">
        <v>2023</v>
      </c>
      <c r="E717" s="23" t="s">
        <v>2094</v>
      </c>
      <c r="F717" s="29">
        <v>290118.0</v>
      </c>
      <c r="G717" s="29">
        <v>2985.0</v>
      </c>
      <c r="H717" s="29">
        <v>120.0</v>
      </c>
      <c r="I717" s="29">
        <v>2764.0</v>
      </c>
      <c r="J717" s="29">
        <v>5.0</v>
      </c>
      <c r="K717" s="29">
        <v>92.0</v>
      </c>
      <c r="L717" s="29">
        <v>104.0</v>
      </c>
      <c r="M717" s="29">
        <v>23.0</v>
      </c>
      <c r="N717" s="23">
        <f t="shared" si="1"/>
        <v>221</v>
      </c>
      <c r="O717" s="23" t="s">
        <v>138</v>
      </c>
      <c r="P717" s="23" t="s">
        <v>26</v>
      </c>
      <c r="R717" s="36"/>
    </row>
    <row r="718">
      <c r="A718" s="29">
        <v>2002.0</v>
      </c>
      <c r="B718" s="29">
        <v>129.0</v>
      </c>
      <c r="C718" s="29">
        <v>3.0</v>
      </c>
      <c r="D718" s="23" t="s">
        <v>2025</v>
      </c>
      <c r="E718" s="23" t="s">
        <v>1880</v>
      </c>
      <c r="F718" s="29">
        <v>92000.0</v>
      </c>
      <c r="G718" s="29">
        <v>750.0</v>
      </c>
      <c r="H718" s="29">
        <v>50.0</v>
      </c>
      <c r="I718" s="29">
        <v>750.0</v>
      </c>
      <c r="J718" s="29">
        <v>1.0</v>
      </c>
      <c r="K718" s="29">
        <v>100.0</v>
      </c>
      <c r="L718" s="29">
        <v>122.0</v>
      </c>
      <c r="M718" s="29">
        <v>15.0</v>
      </c>
      <c r="N718" s="23">
        <f t="shared" si="1"/>
        <v>0</v>
      </c>
      <c r="O718" s="23" t="s">
        <v>138</v>
      </c>
      <c r="P718" s="23" t="s">
        <v>26</v>
      </c>
      <c r="R718" s="36"/>
    </row>
    <row r="719">
      <c r="A719" s="29">
        <v>2002.0</v>
      </c>
      <c r="B719" s="29">
        <v>131.0</v>
      </c>
      <c r="C719" s="29">
        <v>3.0</v>
      </c>
      <c r="D719" s="23" t="s">
        <v>2027</v>
      </c>
      <c r="E719" s="23" t="s">
        <v>1925</v>
      </c>
      <c r="F719" s="29">
        <v>387352.0</v>
      </c>
      <c r="G719" s="29">
        <v>3335.0</v>
      </c>
      <c r="H719" s="29">
        <v>165.0</v>
      </c>
      <c r="I719" s="29">
        <v>2928.0</v>
      </c>
      <c r="J719" s="29">
        <v>9.0</v>
      </c>
      <c r="K719" s="29">
        <v>87.0</v>
      </c>
      <c r="L719" s="29">
        <v>132.0</v>
      </c>
      <c r="M719" s="29">
        <v>17.0</v>
      </c>
      <c r="N719" s="23">
        <f t="shared" si="1"/>
        <v>407</v>
      </c>
      <c r="O719" s="23" t="s">
        <v>138</v>
      </c>
      <c r="P719" s="23" t="s">
        <v>26</v>
      </c>
      <c r="R719" s="36"/>
    </row>
    <row r="720">
      <c r="A720" s="29">
        <v>2002.0</v>
      </c>
      <c r="B720" s="29">
        <v>132.0</v>
      </c>
      <c r="C720" s="29">
        <v>3.0</v>
      </c>
      <c r="D720" s="23" t="s">
        <v>2029</v>
      </c>
      <c r="E720" s="23" t="s">
        <v>1904</v>
      </c>
      <c r="F720" s="29">
        <v>235223.0</v>
      </c>
      <c r="G720" s="29">
        <v>2216.0</v>
      </c>
      <c r="H720" s="29">
        <v>124.0</v>
      </c>
      <c r="I720" s="29">
        <v>2411.0</v>
      </c>
      <c r="J720" s="29">
        <v>5.0</v>
      </c>
      <c r="K720" s="29">
        <v>108.0</v>
      </c>
      <c r="L720" s="29">
        <v>97.0</v>
      </c>
      <c r="M720" s="29">
        <v>19.0</v>
      </c>
      <c r="N720" s="23">
        <f t="shared" si="1"/>
        <v>-195</v>
      </c>
      <c r="O720" s="23" t="s">
        <v>138</v>
      </c>
      <c r="P720" s="23" t="s">
        <v>26</v>
      </c>
      <c r="R720" s="36"/>
    </row>
    <row r="721">
      <c r="A721" s="29">
        <v>2002.0</v>
      </c>
      <c r="B721" s="29">
        <v>134.0</v>
      </c>
      <c r="C721" s="29">
        <v>3.0</v>
      </c>
      <c r="D721" s="23" t="s">
        <v>2031</v>
      </c>
      <c r="E721" s="23" t="s">
        <v>1946</v>
      </c>
      <c r="F721" s="29">
        <v>121496.0</v>
      </c>
      <c r="G721" s="29">
        <v>983.0</v>
      </c>
      <c r="H721" s="29">
        <v>55.0</v>
      </c>
      <c r="I721" s="29">
        <v>986.0</v>
      </c>
      <c r="J721" s="29">
        <v>4.0</v>
      </c>
      <c r="K721" s="29">
        <v>100.0</v>
      </c>
      <c r="L721" s="29">
        <v>123.0</v>
      </c>
      <c r="M721" s="29">
        <v>17.0</v>
      </c>
      <c r="N721" s="23">
        <f t="shared" si="1"/>
        <v>-3</v>
      </c>
      <c r="O721" s="23" t="s">
        <v>138</v>
      </c>
      <c r="P721" s="23" t="s">
        <v>26</v>
      </c>
      <c r="R721" s="36"/>
    </row>
    <row r="722">
      <c r="A722" s="29">
        <v>2002.0</v>
      </c>
      <c r="B722" s="29">
        <v>139.0</v>
      </c>
      <c r="C722" s="29">
        <v>3.0</v>
      </c>
      <c r="D722" s="23" t="s">
        <v>2033</v>
      </c>
      <c r="E722" s="23" t="s">
        <v>1880</v>
      </c>
      <c r="F722" s="29">
        <v>85005.0</v>
      </c>
      <c r="G722" s="29">
        <v>1250.0</v>
      </c>
      <c r="H722" s="29">
        <v>39.0</v>
      </c>
      <c r="I722" s="29">
        <v>857.0</v>
      </c>
      <c r="J722" s="29">
        <v>3.0</v>
      </c>
      <c r="K722" s="29">
        <v>68.0</v>
      </c>
      <c r="L722" s="29">
        <v>99.0</v>
      </c>
      <c r="M722" s="29">
        <v>21.0</v>
      </c>
      <c r="N722" s="23">
        <f t="shared" si="1"/>
        <v>393</v>
      </c>
      <c r="O722" s="23" t="s">
        <v>138</v>
      </c>
      <c r="P722" s="23" t="s">
        <v>26</v>
      </c>
      <c r="R722" s="36"/>
    </row>
    <row r="723">
      <c r="A723" s="29">
        <v>2002.0</v>
      </c>
      <c r="B723" s="29">
        <v>142.0</v>
      </c>
      <c r="C723" s="29">
        <v>3.0</v>
      </c>
      <c r="D723" s="23" t="s">
        <v>2035</v>
      </c>
      <c r="E723" s="23" t="s">
        <v>1925</v>
      </c>
      <c r="F723" s="29">
        <v>122654.0</v>
      </c>
      <c r="G723" s="29">
        <v>1307.0</v>
      </c>
      <c r="H723" s="29">
        <v>51.0</v>
      </c>
      <c r="I723" s="29">
        <v>1211.0</v>
      </c>
      <c r="J723" s="29">
        <v>2.0</v>
      </c>
      <c r="K723" s="29">
        <v>92.0</v>
      </c>
      <c r="L723" s="29">
        <v>101.0</v>
      </c>
      <c r="M723" s="29">
        <v>23.0</v>
      </c>
      <c r="N723" s="23">
        <f t="shared" si="1"/>
        <v>96</v>
      </c>
      <c r="O723" s="23" t="s">
        <v>138</v>
      </c>
      <c r="P723" s="23" t="s">
        <v>26</v>
      </c>
      <c r="R723" s="36"/>
    </row>
    <row r="724">
      <c r="A724" s="29">
        <v>2002.0</v>
      </c>
      <c r="B724" s="29">
        <v>146.0</v>
      </c>
      <c r="C724" s="29">
        <v>3.0</v>
      </c>
      <c r="D724" s="23" t="s">
        <v>2036</v>
      </c>
      <c r="E724" s="23" t="s">
        <v>1973</v>
      </c>
      <c r="F724" s="29">
        <v>237212.0</v>
      </c>
      <c r="G724" s="29">
        <v>2266.0</v>
      </c>
      <c r="H724" s="29">
        <v>118.0</v>
      </c>
      <c r="I724" s="29">
        <v>1866.0</v>
      </c>
      <c r="J724" s="29">
        <v>5.0</v>
      </c>
      <c r="K724" s="29">
        <v>82.0</v>
      </c>
      <c r="L724" s="29">
        <v>127.0</v>
      </c>
      <c r="M724" s="29">
        <v>15.0</v>
      </c>
      <c r="N724" s="23">
        <f t="shared" si="1"/>
        <v>400</v>
      </c>
      <c r="O724" s="23" t="s">
        <v>138</v>
      </c>
      <c r="P724" s="23" t="s">
        <v>40</v>
      </c>
      <c r="R724" s="36"/>
    </row>
    <row r="725">
      <c r="A725" s="29">
        <v>2002.0</v>
      </c>
      <c r="B725" s="29">
        <v>155.0</v>
      </c>
      <c r="C725" s="29">
        <v>3.0</v>
      </c>
      <c r="D725" s="23" t="s">
        <v>2038</v>
      </c>
      <c r="E725" s="23" t="s">
        <v>1904</v>
      </c>
      <c r="F725" s="29">
        <v>640131.0</v>
      </c>
      <c r="G725" s="29">
        <v>4341.0</v>
      </c>
      <c r="H725" s="29">
        <v>238.0</v>
      </c>
      <c r="I725" s="29">
        <v>4532.0</v>
      </c>
      <c r="J725" s="29">
        <v>11.0</v>
      </c>
      <c r="K725" s="29">
        <v>104.0</v>
      </c>
      <c r="L725" s="29">
        <v>141.0</v>
      </c>
      <c r="M725" s="29">
        <v>19.0</v>
      </c>
      <c r="N725" s="23">
        <f t="shared" si="1"/>
        <v>-191</v>
      </c>
      <c r="O725" s="23" t="s">
        <v>138</v>
      </c>
      <c r="P725" s="23" t="s">
        <v>40</v>
      </c>
      <c r="R725" s="36"/>
    </row>
    <row r="726">
      <c r="A726" s="29">
        <v>2002.0</v>
      </c>
      <c r="B726" s="29">
        <v>159.0</v>
      </c>
      <c r="C726" s="29">
        <v>3.0</v>
      </c>
      <c r="D726" s="23" t="s">
        <v>2039</v>
      </c>
      <c r="E726" s="23" t="s">
        <v>1925</v>
      </c>
      <c r="F726" s="29">
        <v>268636.0</v>
      </c>
      <c r="G726" s="29">
        <v>1813.0</v>
      </c>
      <c r="H726" s="29">
        <v>86.0</v>
      </c>
      <c r="I726" s="29">
        <v>1905.0</v>
      </c>
      <c r="J726" s="29">
        <v>5.0</v>
      </c>
      <c r="K726" s="29">
        <v>105.0</v>
      </c>
      <c r="L726" s="29">
        <v>141.0</v>
      </c>
      <c r="M726" s="29">
        <v>22.0</v>
      </c>
      <c r="N726" s="23">
        <f t="shared" si="1"/>
        <v>-92</v>
      </c>
      <c r="O726" s="23" t="s">
        <v>138</v>
      </c>
      <c r="P726" s="23" t="s">
        <v>40</v>
      </c>
      <c r="R726" s="36"/>
    </row>
    <row r="727">
      <c r="A727" s="29">
        <v>2002.0</v>
      </c>
      <c r="B727" s="29">
        <v>160.0</v>
      </c>
      <c r="C727" s="29">
        <v>3.0</v>
      </c>
      <c r="D727" s="23" t="s">
        <v>2055</v>
      </c>
      <c r="E727" s="23" t="s">
        <v>1880</v>
      </c>
      <c r="F727" s="29">
        <v>30500.0</v>
      </c>
      <c r="G727" s="29">
        <v>323.0</v>
      </c>
      <c r="H727" s="29">
        <v>15.0</v>
      </c>
      <c r="I727" s="29">
        <v>265.0</v>
      </c>
      <c r="J727" s="29">
        <v>1.0</v>
      </c>
      <c r="K727" s="29">
        <v>82.0</v>
      </c>
      <c r="L727" s="29">
        <v>115.0</v>
      </c>
      <c r="M727" s="29">
        <v>17.0</v>
      </c>
      <c r="N727" s="23">
        <f t="shared" si="1"/>
        <v>58</v>
      </c>
      <c r="O727" s="23" t="s">
        <v>138</v>
      </c>
      <c r="P727" s="23" t="s">
        <v>26</v>
      </c>
      <c r="R727" s="36"/>
    </row>
    <row r="728">
      <c r="A728" s="29">
        <v>2002.0</v>
      </c>
      <c r="B728" s="29">
        <v>164.0</v>
      </c>
      <c r="C728" s="29">
        <v>3.0</v>
      </c>
      <c r="D728" s="23" t="s">
        <v>2042</v>
      </c>
      <c r="E728" s="23" t="s">
        <v>1925</v>
      </c>
      <c r="F728" s="29">
        <v>286340.0</v>
      </c>
      <c r="G728" s="29">
        <v>2619.0</v>
      </c>
      <c r="H728" s="29">
        <v>123.0</v>
      </c>
      <c r="I728" s="29">
        <v>1889.0</v>
      </c>
      <c r="J728" s="29">
        <v>5.0</v>
      </c>
      <c r="K728" s="29">
        <v>72.0</v>
      </c>
      <c r="L728" s="29">
        <v>151.0</v>
      </c>
      <c r="M728" s="29">
        <v>15.0</v>
      </c>
      <c r="N728" s="23">
        <f t="shared" si="1"/>
        <v>730</v>
      </c>
      <c r="O728" s="23" t="s">
        <v>138</v>
      </c>
      <c r="P728" s="23" t="s">
        <v>40</v>
      </c>
      <c r="R728" s="36"/>
    </row>
    <row r="729">
      <c r="A729" s="29">
        <v>2002.0</v>
      </c>
      <c r="B729" s="29">
        <v>165.0</v>
      </c>
      <c r="C729" s="29">
        <v>3.0</v>
      </c>
      <c r="D729" s="23" t="s">
        <v>2045</v>
      </c>
      <c r="E729" s="23" t="s">
        <v>1973</v>
      </c>
      <c r="F729" s="29">
        <v>128829.0</v>
      </c>
      <c r="G729" s="29">
        <v>1125.0</v>
      </c>
      <c r="H729" s="29">
        <v>61.0</v>
      </c>
      <c r="I729" s="29">
        <v>956.0</v>
      </c>
      <c r="J729" s="29">
        <v>2.0</v>
      </c>
      <c r="K729" s="29">
        <v>84.0</v>
      </c>
      <c r="L729" s="29">
        <v>134.0</v>
      </c>
      <c r="M729" s="29">
        <v>15.0</v>
      </c>
      <c r="N729" s="23">
        <f t="shared" si="1"/>
        <v>169</v>
      </c>
      <c r="O729" s="23" t="s">
        <v>138</v>
      </c>
      <c r="P729" s="23" t="s">
        <v>40</v>
      </c>
      <c r="R729" s="36"/>
    </row>
    <row r="730">
      <c r="A730" s="29">
        <v>2002.0</v>
      </c>
      <c r="B730" s="29">
        <v>43.0</v>
      </c>
      <c r="C730" s="29">
        <v>9.0</v>
      </c>
      <c r="D730" s="23" t="s">
        <v>2004</v>
      </c>
      <c r="E730" s="23" t="s">
        <v>1972</v>
      </c>
      <c r="F730" s="29">
        <v>42800.0</v>
      </c>
      <c r="G730" s="29">
        <v>425.0</v>
      </c>
      <c r="H730" s="29">
        <v>9.0</v>
      </c>
      <c r="I730" s="29">
        <v>151.0</v>
      </c>
      <c r="J730" s="29">
        <v>1.0</v>
      </c>
      <c r="K730" s="29">
        <v>35.0</v>
      </c>
      <c r="L730" s="29">
        <v>283.0</v>
      </c>
      <c r="M730" s="29">
        <v>16.0</v>
      </c>
      <c r="N730" s="23">
        <f t="shared" si="1"/>
        <v>274</v>
      </c>
      <c r="O730" s="23" t="s">
        <v>2060</v>
      </c>
      <c r="P730" s="23" t="s">
        <v>40</v>
      </c>
      <c r="R730" s="36"/>
    </row>
    <row r="731">
      <c r="A731" s="29">
        <v>2002.0</v>
      </c>
      <c r="B731" s="29">
        <v>64.0</v>
      </c>
      <c r="C731" s="29">
        <v>9.0</v>
      </c>
      <c r="D731" s="23" t="s">
        <v>2015</v>
      </c>
      <c r="E731" s="23" t="s">
        <v>2006</v>
      </c>
      <c r="F731" s="29">
        <v>66000.0</v>
      </c>
      <c r="G731" s="29">
        <v>600.0</v>
      </c>
      <c r="H731" s="29">
        <v>30.0</v>
      </c>
      <c r="I731" s="29">
        <v>246.0</v>
      </c>
      <c r="J731" s="29">
        <v>1.0</v>
      </c>
      <c r="K731" s="29">
        <v>41.0</v>
      </c>
      <c r="L731" s="29">
        <v>268.0</v>
      </c>
      <c r="M731" s="29">
        <v>8.0</v>
      </c>
      <c r="N731" s="23">
        <f t="shared" si="1"/>
        <v>354</v>
      </c>
      <c r="O731" s="23" t="s">
        <v>2060</v>
      </c>
      <c r="P731" s="23" t="s">
        <v>2007</v>
      </c>
      <c r="Q731" s="36"/>
      <c r="R731" s="36"/>
    </row>
    <row r="732">
      <c r="A732" s="29">
        <v>2001.0</v>
      </c>
      <c r="B732" s="29">
        <v>4.0</v>
      </c>
      <c r="C732" s="29">
        <v>1.0</v>
      </c>
      <c r="D732" s="23" t="s">
        <v>1991</v>
      </c>
      <c r="E732" s="23" t="s">
        <v>2094</v>
      </c>
      <c r="F732" s="29">
        <v>130000.0</v>
      </c>
      <c r="G732" s="29">
        <v>641.0</v>
      </c>
      <c r="H732" s="29">
        <v>31.0</v>
      </c>
      <c r="I732" s="29">
        <v>746.0</v>
      </c>
      <c r="J732" s="29">
        <v>1.0</v>
      </c>
      <c r="K732" s="29">
        <v>116.0</v>
      </c>
      <c r="L732" s="29">
        <v>174.0</v>
      </c>
      <c r="M732" s="29">
        <v>24.0</v>
      </c>
      <c r="N732" s="23">
        <f t="shared" si="1"/>
        <v>-105</v>
      </c>
      <c r="O732" s="23" t="s">
        <v>1992</v>
      </c>
      <c r="P732" s="23" t="s">
        <v>26</v>
      </c>
      <c r="R732" s="36"/>
    </row>
    <row r="733">
      <c r="A733" s="29">
        <v>2001.0</v>
      </c>
      <c r="B733" s="29">
        <v>7.0</v>
      </c>
      <c r="C733" s="29">
        <v>1.0</v>
      </c>
      <c r="D733" s="23" t="s">
        <v>1994</v>
      </c>
      <c r="E733" s="23" t="s">
        <v>1925</v>
      </c>
      <c r="F733" s="29">
        <v>250000.0</v>
      </c>
      <c r="G733" s="29">
        <v>1200.0</v>
      </c>
      <c r="H733" s="29">
        <v>40.0</v>
      </c>
      <c r="I733" s="29">
        <v>1003.0</v>
      </c>
      <c r="J733" s="29">
        <v>1.0</v>
      </c>
      <c r="K733" s="29">
        <v>83.0</v>
      </c>
      <c r="L733" s="29">
        <v>249.0</v>
      </c>
      <c r="M733" s="29">
        <v>25.0</v>
      </c>
      <c r="N733" s="23">
        <f t="shared" si="1"/>
        <v>197</v>
      </c>
      <c r="O733" s="23" t="s">
        <v>1992</v>
      </c>
      <c r="P733" s="23" t="s">
        <v>40</v>
      </c>
      <c r="R733" s="36"/>
    </row>
    <row r="734">
      <c r="A734" s="29">
        <v>2001.0</v>
      </c>
      <c r="B734" s="29">
        <v>11.0</v>
      </c>
      <c r="C734" s="29">
        <v>1.0</v>
      </c>
      <c r="D734" s="23" t="s">
        <v>1998</v>
      </c>
      <c r="E734" s="23" t="s">
        <v>1973</v>
      </c>
      <c r="F734" s="29">
        <v>197000.0</v>
      </c>
      <c r="G734" s="29">
        <v>805.0</v>
      </c>
      <c r="H734" s="29">
        <v>35.0</v>
      </c>
      <c r="I734" s="29">
        <v>708.0</v>
      </c>
      <c r="J734" s="29">
        <v>1.0</v>
      </c>
      <c r="K734" s="29">
        <v>87.0</v>
      </c>
      <c r="L734" s="29">
        <v>278.0</v>
      </c>
      <c r="M734" s="29">
        <v>20.0</v>
      </c>
      <c r="N734" s="23">
        <f t="shared" si="1"/>
        <v>97</v>
      </c>
      <c r="O734" s="23" t="s">
        <v>1992</v>
      </c>
      <c r="P734" s="23" t="s">
        <v>40</v>
      </c>
      <c r="R734" s="36"/>
    </row>
    <row r="735">
      <c r="A735" s="29">
        <v>2001.0</v>
      </c>
      <c r="B735" s="29">
        <v>12.0</v>
      </c>
      <c r="C735" s="29">
        <v>1.0</v>
      </c>
      <c r="D735" s="23" t="s">
        <v>1999</v>
      </c>
      <c r="E735" s="23" t="s">
        <v>1880</v>
      </c>
      <c r="F735" s="29">
        <v>52083.0</v>
      </c>
      <c r="G735" s="29">
        <v>380.0</v>
      </c>
      <c r="H735" s="29">
        <v>17.0</v>
      </c>
      <c r="I735" s="29">
        <v>273.0</v>
      </c>
      <c r="J735" s="29">
        <v>1.0</v>
      </c>
      <c r="K735" s="29">
        <v>71.0</v>
      </c>
      <c r="L735" s="29">
        <v>190.0</v>
      </c>
      <c r="M735" s="29">
        <v>16.0</v>
      </c>
      <c r="N735" s="23">
        <f t="shared" si="1"/>
        <v>107</v>
      </c>
      <c r="O735" s="23" t="s">
        <v>1992</v>
      </c>
      <c r="P735" s="23" t="s">
        <v>26</v>
      </c>
      <c r="R735" s="36"/>
    </row>
    <row r="736">
      <c r="A736" s="29">
        <v>2001.0</v>
      </c>
      <c r="B736" s="29">
        <v>23.0</v>
      </c>
      <c r="C736" s="29">
        <v>1.0</v>
      </c>
      <c r="D736" s="23" t="s">
        <v>2001</v>
      </c>
      <c r="E736" s="23" t="s">
        <v>1880</v>
      </c>
      <c r="F736" s="29">
        <v>135707.0</v>
      </c>
      <c r="G736" s="29">
        <v>685.0</v>
      </c>
      <c r="H736" s="29">
        <v>28.0</v>
      </c>
      <c r="I736" s="29">
        <v>701.0</v>
      </c>
      <c r="J736" s="29">
        <v>1.0</v>
      </c>
      <c r="K736" s="29">
        <v>102.0</v>
      </c>
      <c r="L736" s="29">
        <v>193.0</v>
      </c>
      <c r="M736" s="29">
        <v>25.0</v>
      </c>
      <c r="N736" s="23">
        <f t="shared" si="1"/>
        <v>-16</v>
      </c>
      <c r="O736" s="23" t="s">
        <v>1992</v>
      </c>
      <c r="P736" s="23" t="s">
        <v>26</v>
      </c>
      <c r="R736" s="36"/>
    </row>
    <row r="737">
      <c r="A737" s="29">
        <v>2001.0</v>
      </c>
      <c r="B737" s="29">
        <v>32.0</v>
      </c>
      <c r="C737" s="29">
        <v>1.0</v>
      </c>
      <c r="D737" s="23" t="s">
        <v>2002</v>
      </c>
      <c r="E737" s="23" t="s">
        <v>1971</v>
      </c>
      <c r="F737" s="29">
        <v>69500.0</v>
      </c>
      <c r="G737" s="29">
        <v>508.0</v>
      </c>
      <c r="H737" s="29">
        <v>23.0</v>
      </c>
      <c r="I737" s="29">
        <v>525.0</v>
      </c>
      <c r="J737" s="29">
        <v>1.0</v>
      </c>
      <c r="K737" s="29">
        <v>103.0</v>
      </c>
      <c r="L737" s="29">
        <v>132.0</v>
      </c>
      <c r="M737" s="29">
        <v>22.0</v>
      </c>
      <c r="N737" s="23">
        <f t="shared" si="1"/>
        <v>-17</v>
      </c>
      <c r="O737" s="23" t="s">
        <v>1992</v>
      </c>
      <c r="P737" s="23" t="s">
        <v>26</v>
      </c>
      <c r="R737" s="36"/>
    </row>
    <row r="738">
      <c r="A738" s="29">
        <v>2001.0</v>
      </c>
      <c r="B738" s="29">
        <v>40.0</v>
      </c>
      <c r="C738" s="29">
        <v>1.0</v>
      </c>
      <c r="D738" s="23" t="s">
        <v>2003</v>
      </c>
      <c r="E738" s="23" t="s">
        <v>1880</v>
      </c>
      <c r="F738" s="29">
        <v>69000.0</v>
      </c>
      <c r="G738" s="29">
        <v>300.0</v>
      </c>
      <c r="H738" s="29">
        <v>14.0</v>
      </c>
      <c r="I738" s="29">
        <v>219.0</v>
      </c>
      <c r="J738" s="29">
        <v>1.0</v>
      </c>
      <c r="K738" s="29">
        <v>73.0</v>
      </c>
      <c r="L738" s="29">
        <v>315.0</v>
      </c>
      <c r="M738" s="29">
        <v>15.0</v>
      </c>
      <c r="N738" s="23">
        <f t="shared" si="1"/>
        <v>81</v>
      </c>
      <c r="O738" s="23" t="s">
        <v>1992</v>
      </c>
      <c r="P738" s="23" t="s">
        <v>26</v>
      </c>
      <c r="R738" s="36"/>
    </row>
    <row r="739">
      <c r="A739" s="29">
        <v>2001.0</v>
      </c>
      <c r="B739" s="29">
        <v>43.0</v>
      </c>
      <c r="C739" s="29">
        <v>1.0</v>
      </c>
      <c r="D739" s="23" t="s">
        <v>2004</v>
      </c>
      <c r="E739" s="23" t="s">
        <v>1972</v>
      </c>
      <c r="F739" s="29">
        <v>394000.0</v>
      </c>
      <c r="G739" s="29">
        <v>2260.0</v>
      </c>
      <c r="H739" s="29">
        <v>89.0</v>
      </c>
      <c r="I739" s="29">
        <v>2133.0</v>
      </c>
      <c r="J739" s="29">
        <v>1.0</v>
      </c>
      <c r="K739" s="29">
        <v>94.0</v>
      </c>
      <c r="L739" s="29">
        <v>184.0</v>
      </c>
      <c r="M739" s="29">
        <v>23.0</v>
      </c>
      <c r="N739" s="23">
        <f t="shared" si="1"/>
        <v>127</v>
      </c>
      <c r="O739" s="23" t="s">
        <v>1992</v>
      </c>
      <c r="P739" s="23" t="s">
        <v>40</v>
      </c>
      <c r="R739" s="36"/>
    </row>
    <row r="740">
      <c r="A740" s="29">
        <v>2001.0</v>
      </c>
      <c r="B740" s="29">
        <v>47.0</v>
      </c>
      <c r="C740" s="29">
        <v>1.0</v>
      </c>
      <c r="D740" s="23" t="s">
        <v>2005</v>
      </c>
      <c r="E740" s="23" t="s">
        <v>1946</v>
      </c>
      <c r="F740" s="29">
        <v>112351.0</v>
      </c>
      <c r="G740" s="29">
        <v>531.0</v>
      </c>
      <c r="H740" s="29">
        <v>23.0</v>
      </c>
      <c r="I740" s="29">
        <v>399.0</v>
      </c>
      <c r="J740" s="29">
        <v>1.0</v>
      </c>
      <c r="K740" s="29">
        <v>75.0</v>
      </c>
      <c r="L740" s="29">
        <v>281.0</v>
      </c>
      <c r="M740" s="29">
        <v>17.0</v>
      </c>
      <c r="N740" s="23">
        <f t="shared" si="1"/>
        <v>132</v>
      </c>
      <c r="O740" s="23" t="s">
        <v>1992</v>
      </c>
      <c r="P740" s="23" t="s">
        <v>26</v>
      </c>
      <c r="R740" s="36"/>
    </row>
    <row r="741">
      <c r="A741" s="29">
        <v>2001.0</v>
      </c>
      <c r="B741" s="29">
        <v>48.0</v>
      </c>
      <c r="C741" s="29">
        <v>1.0</v>
      </c>
      <c r="D741" s="23" t="s">
        <v>2008</v>
      </c>
      <c r="E741" s="23" t="s">
        <v>1880</v>
      </c>
      <c r="F741" s="29">
        <v>123000.0</v>
      </c>
      <c r="G741" s="29">
        <v>579.0</v>
      </c>
      <c r="H741" s="29">
        <v>33.0</v>
      </c>
      <c r="I741" s="29">
        <v>628.0</v>
      </c>
      <c r="J741" s="29">
        <v>1.0</v>
      </c>
      <c r="K741" s="29">
        <v>108.0</v>
      </c>
      <c r="L741" s="29">
        <v>195.0</v>
      </c>
      <c r="M741" s="29">
        <v>19.0</v>
      </c>
      <c r="N741" s="23">
        <f t="shared" si="1"/>
        <v>-49</v>
      </c>
      <c r="O741" s="23" t="s">
        <v>1992</v>
      </c>
      <c r="P741" s="23" t="s">
        <v>26</v>
      </c>
      <c r="R741" s="36"/>
    </row>
    <row r="742">
      <c r="A742" s="29">
        <v>2001.0</v>
      </c>
      <c r="B742" s="29">
        <v>49.0</v>
      </c>
      <c r="C742" s="29">
        <v>1.0</v>
      </c>
      <c r="D742" s="23" t="s">
        <v>2009</v>
      </c>
      <c r="E742" s="23" t="s">
        <v>1973</v>
      </c>
      <c r="F742" s="29">
        <v>369957.0</v>
      </c>
      <c r="G742" s="29">
        <v>2160.0</v>
      </c>
      <c r="H742" s="29">
        <v>96.0</v>
      </c>
      <c r="I742" s="29">
        <v>2182.0</v>
      </c>
      <c r="J742" s="29">
        <v>2.0</v>
      </c>
      <c r="K742" s="29">
        <v>101.0</v>
      </c>
      <c r="L742" s="29">
        <v>169.0</v>
      </c>
      <c r="M742" s="29">
        <v>22.0</v>
      </c>
      <c r="N742" s="23">
        <f t="shared" si="1"/>
        <v>-22</v>
      </c>
      <c r="O742" s="23" t="s">
        <v>1992</v>
      </c>
      <c r="P742" s="23" t="s">
        <v>40</v>
      </c>
      <c r="R742" s="36"/>
    </row>
    <row r="743">
      <c r="A743" s="29">
        <v>2001.0</v>
      </c>
      <c r="B743" s="29">
        <v>52.0</v>
      </c>
      <c r="C743" s="29">
        <v>1.0</v>
      </c>
      <c r="D743" s="23" t="s">
        <v>2010</v>
      </c>
      <c r="E743" s="23" t="s">
        <v>1904</v>
      </c>
      <c r="F743" s="29">
        <v>200300.0</v>
      </c>
      <c r="G743" s="29">
        <v>1200.0</v>
      </c>
      <c r="H743" s="29">
        <v>41.0</v>
      </c>
      <c r="I743" s="29">
        <v>1159.0</v>
      </c>
      <c r="J743" s="29">
        <v>1.0</v>
      </c>
      <c r="K743" s="29">
        <v>96.0</v>
      </c>
      <c r="L743" s="29">
        <v>172.0</v>
      </c>
      <c r="M743" s="29">
        <v>28.0</v>
      </c>
      <c r="N743" s="23">
        <f t="shared" si="1"/>
        <v>41</v>
      </c>
      <c r="O743" s="23" t="s">
        <v>1992</v>
      </c>
      <c r="P743" s="23" t="s">
        <v>26</v>
      </c>
      <c r="R743" s="36"/>
    </row>
    <row r="744">
      <c r="A744" s="29">
        <v>2001.0</v>
      </c>
      <c r="B744" s="29">
        <v>54.0</v>
      </c>
      <c r="C744" s="29">
        <v>1.0</v>
      </c>
      <c r="D744" s="23" t="s">
        <v>2011</v>
      </c>
      <c r="E744" s="23" t="s">
        <v>1904</v>
      </c>
      <c r="F744" s="29">
        <v>271807.0</v>
      </c>
      <c r="G744" s="29">
        <v>1500.0</v>
      </c>
      <c r="H744" s="29">
        <v>58.0</v>
      </c>
      <c r="I744" s="29">
        <v>1700.0</v>
      </c>
      <c r="J744" s="29">
        <v>1.0</v>
      </c>
      <c r="K744" s="29">
        <v>113.0</v>
      </c>
      <c r="L744" s="29">
        <v>159.0</v>
      </c>
      <c r="M744" s="29">
        <v>29.0</v>
      </c>
      <c r="N744" s="23">
        <f t="shared" si="1"/>
        <v>-200</v>
      </c>
      <c r="O744" s="23" t="s">
        <v>1992</v>
      </c>
      <c r="P744" s="23" t="s">
        <v>26</v>
      </c>
      <c r="R744" s="36"/>
    </row>
    <row r="745">
      <c r="A745" s="29">
        <v>2001.0</v>
      </c>
      <c r="B745" s="29">
        <v>56.0</v>
      </c>
      <c r="C745" s="29">
        <v>1.0</v>
      </c>
      <c r="D745" s="23" t="s">
        <v>2014</v>
      </c>
      <c r="E745" s="23" t="s">
        <v>1904</v>
      </c>
      <c r="F745" s="29">
        <v>166000.0</v>
      </c>
      <c r="G745" s="29">
        <v>750.0</v>
      </c>
      <c r="H745" s="29">
        <v>43.0</v>
      </c>
      <c r="I745" s="29">
        <v>557.0</v>
      </c>
      <c r="J745" s="29">
        <v>1.0</v>
      </c>
      <c r="K745" s="29">
        <v>74.0</v>
      </c>
      <c r="L745" s="29">
        <v>298.0</v>
      </c>
      <c r="M745" s="29">
        <v>12.0</v>
      </c>
      <c r="N745" s="23">
        <f t="shared" si="1"/>
        <v>193</v>
      </c>
      <c r="O745" s="23" t="s">
        <v>1992</v>
      </c>
      <c r="P745" s="23" t="s">
        <v>26</v>
      </c>
      <c r="R745" s="36"/>
    </row>
    <row r="746">
      <c r="A746" s="29">
        <v>2001.0</v>
      </c>
      <c r="B746" s="29">
        <v>64.0</v>
      </c>
      <c r="C746" s="29">
        <v>1.0</v>
      </c>
      <c r="D746" s="23" t="s">
        <v>2015</v>
      </c>
      <c r="E746" s="23" t="s">
        <v>2006</v>
      </c>
      <c r="F746" s="29">
        <v>1025190.0</v>
      </c>
      <c r="G746" s="29">
        <v>6463.0</v>
      </c>
      <c r="H746" s="29">
        <v>352.0</v>
      </c>
      <c r="I746" s="29">
        <v>4640.0</v>
      </c>
      <c r="J746" s="29">
        <v>3.0</v>
      </c>
      <c r="K746" s="29">
        <v>71.0</v>
      </c>
      <c r="L746" s="29">
        <v>220.0</v>
      </c>
      <c r="M746" s="29">
        <v>13.0</v>
      </c>
      <c r="N746" s="23">
        <f t="shared" si="1"/>
        <v>1823</v>
      </c>
      <c r="O746" s="23" t="s">
        <v>1992</v>
      </c>
      <c r="P746" s="23" t="s">
        <v>2007</v>
      </c>
      <c r="Q746" s="36"/>
      <c r="R746" s="36"/>
    </row>
    <row r="747">
      <c r="A747" s="29">
        <v>2001.0</v>
      </c>
      <c r="B747" s="29">
        <v>77.0</v>
      </c>
      <c r="C747" s="29">
        <v>1.0</v>
      </c>
      <c r="D747" s="23" t="s">
        <v>2016</v>
      </c>
      <c r="E747" s="23" t="s">
        <v>1973</v>
      </c>
      <c r="F747" s="29">
        <v>309374.0</v>
      </c>
      <c r="G747" s="29">
        <v>2400.0</v>
      </c>
      <c r="H747" s="29">
        <v>103.0</v>
      </c>
      <c r="I747" s="29">
        <v>2087.0</v>
      </c>
      <c r="J747" s="29">
        <v>1.0</v>
      </c>
      <c r="K747" s="29">
        <v>86.0</v>
      </c>
      <c r="L747" s="29">
        <v>148.0</v>
      </c>
      <c r="M747" s="29">
        <v>20.0</v>
      </c>
      <c r="N747" s="23">
        <f t="shared" si="1"/>
        <v>313</v>
      </c>
      <c r="O747" s="23" t="s">
        <v>1992</v>
      </c>
      <c r="P747" s="23" t="s">
        <v>40</v>
      </c>
      <c r="R747" s="36"/>
    </row>
    <row r="748">
      <c r="A748" s="29">
        <v>2001.0</v>
      </c>
      <c r="B748" s="29">
        <v>89.0</v>
      </c>
      <c r="C748" s="29">
        <v>1.0</v>
      </c>
      <c r="D748" s="23" t="s">
        <v>2017</v>
      </c>
      <c r="E748" s="23" t="s">
        <v>2006</v>
      </c>
      <c r="F748" s="29">
        <v>360109.0</v>
      </c>
      <c r="G748" s="29">
        <v>2094.0</v>
      </c>
      <c r="H748" s="29">
        <v>79.0</v>
      </c>
      <c r="I748" s="29">
        <v>2502.0</v>
      </c>
      <c r="J748" s="29">
        <v>1.0</v>
      </c>
      <c r="K748" s="29">
        <v>119.0</v>
      </c>
      <c r="L748" s="29">
        <v>143.0</v>
      </c>
      <c r="M748" s="29">
        <v>31.0</v>
      </c>
      <c r="N748" s="23">
        <f t="shared" si="1"/>
        <v>-408</v>
      </c>
      <c r="O748" s="23" t="s">
        <v>1992</v>
      </c>
      <c r="P748" s="23" t="s">
        <v>2007</v>
      </c>
      <c r="Q748" s="36"/>
      <c r="R748" s="36"/>
    </row>
    <row r="749">
      <c r="A749" s="29">
        <v>2001.0</v>
      </c>
      <c r="B749" s="29">
        <v>94.0</v>
      </c>
      <c r="C749" s="29">
        <v>1.0</v>
      </c>
      <c r="D749" s="23" t="s">
        <v>2018</v>
      </c>
      <c r="E749" s="23" t="s">
        <v>1925</v>
      </c>
      <c r="F749" s="29">
        <v>245071.0</v>
      </c>
      <c r="G749" s="29">
        <v>1402.0</v>
      </c>
      <c r="H749" s="29">
        <v>86.0</v>
      </c>
      <c r="I749" s="29">
        <v>1299.0</v>
      </c>
      <c r="J749" s="29">
        <v>1.0</v>
      </c>
      <c r="K749" s="29">
        <v>92.0</v>
      </c>
      <c r="L749" s="29">
        <v>188.0</v>
      </c>
      <c r="M749" s="29">
        <v>15.0</v>
      </c>
      <c r="N749" s="23">
        <f t="shared" si="1"/>
        <v>103</v>
      </c>
      <c r="O749" s="23" t="s">
        <v>1992</v>
      </c>
      <c r="P749" s="23" t="s">
        <v>40</v>
      </c>
      <c r="R749" s="36"/>
    </row>
    <row r="750">
      <c r="A750" s="29">
        <v>2001.0</v>
      </c>
      <c r="B750" s="29">
        <v>110.0</v>
      </c>
      <c r="C750" s="29">
        <v>1.0</v>
      </c>
      <c r="D750" s="23" t="s">
        <v>2019</v>
      </c>
      <c r="E750" s="23" t="s">
        <v>1946</v>
      </c>
      <c r="F750" s="29">
        <v>227000.0</v>
      </c>
      <c r="G750" s="29">
        <v>1081.0</v>
      </c>
      <c r="H750" s="29">
        <v>47.0</v>
      </c>
      <c r="I750" s="29">
        <v>786.0</v>
      </c>
      <c r="J750" s="29">
        <v>1.0</v>
      </c>
      <c r="K750" s="29">
        <v>72.0</v>
      </c>
      <c r="L750" s="29">
        <v>288.0</v>
      </c>
      <c r="M750" s="29">
        <v>16.0</v>
      </c>
      <c r="N750" s="23">
        <f t="shared" si="1"/>
        <v>295</v>
      </c>
      <c r="O750" s="23" t="s">
        <v>1992</v>
      </c>
      <c r="P750" s="23" t="s">
        <v>40</v>
      </c>
      <c r="R750" s="36"/>
    </row>
    <row r="751">
      <c r="A751" s="29">
        <v>2001.0</v>
      </c>
      <c r="B751" s="29">
        <v>119.0</v>
      </c>
      <c r="C751" s="29">
        <v>1.0</v>
      </c>
      <c r="D751" s="23" t="s">
        <v>2020</v>
      </c>
      <c r="E751" s="23" t="s">
        <v>1925</v>
      </c>
      <c r="F751" s="29">
        <v>152000.0</v>
      </c>
      <c r="G751" s="29">
        <v>800.0</v>
      </c>
      <c r="H751" s="29">
        <v>44.0</v>
      </c>
      <c r="I751" s="29">
        <v>651.0</v>
      </c>
      <c r="J751" s="29">
        <v>1.0</v>
      </c>
      <c r="K751" s="29">
        <v>81.0</v>
      </c>
      <c r="L751" s="29">
        <v>233.0</v>
      </c>
      <c r="M751" s="29">
        <v>14.0</v>
      </c>
      <c r="N751" s="23">
        <f t="shared" si="1"/>
        <v>149</v>
      </c>
      <c r="O751" s="23" t="s">
        <v>1992</v>
      </c>
      <c r="P751" s="23" t="s">
        <v>40</v>
      </c>
      <c r="R751" s="36"/>
    </row>
    <row r="752">
      <c r="A752" s="29">
        <v>2001.0</v>
      </c>
      <c r="B752" s="29">
        <v>128.0</v>
      </c>
      <c r="C752" s="29">
        <v>1.0</v>
      </c>
      <c r="D752" s="23" t="s">
        <v>2023</v>
      </c>
      <c r="E752" s="23" t="s">
        <v>2094</v>
      </c>
      <c r="F752" s="29">
        <v>210646.0</v>
      </c>
      <c r="G752" s="29">
        <v>1395.0</v>
      </c>
      <c r="H752" s="29">
        <v>55.0</v>
      </c>
      <c r="I752" s="29">
        <v>1402.0</v>
      </c>
      <c r="J752" s="29">
        <v>1.0</v>
      </c>
      <c r="K752" s="29">
        <v>100.0</v>
      </c>
      <c r="L752" s="29">
        <v>150.0</v>
      </c>
      <c r="M752" s="29">
        <v>25.0</v>
      </c>
      <c r="N752" s="23">
        <f t="shared" si="1"/>
        <v>-7</v>
      </c>
      <c r="O752" s="23" t="s">
        <v>1992</v>
      </c>
      <c r="P752" s="23" t="s">
        <v>26</v>
      </c>
      <c r="R752" s="36"/>
    </row>
    <row r="753">
      <c r="A753" s="29">
        <v>2001.0</v>
      </c>
      <c r="B753" s="29">
        <v>129.0</v>
      </c>
      <c r="C753" s="29">
        <v>1.0</v>
      </c>
      <c r="D753" s="23" t="s">
        <v>2025</v>
      </c>
      <c r="E753" s="23" t="s">
        <v>1880</v>
      </c>
      <c r="F753" s="29">
        <v>105000.0</v>
      </c>
      <c r="G753" s="29">
        <v>505.0</v>
      </c>
      <c r="H753" s="29">
        <v>33.0</v>
      </c>
      <c r="I753" s="29">
        <v>470.0</v>
      </c>
      <c r="J753" s="29">
        <v>1.0</v>
      </c>
      <c r="K753" s="29">
        <v>93.0</v>
      </c>
      <c r="L753" s="29">
        <v>223.0</v>
      </c>
      <c r="M753" s="29">
        <v>14.0</v>
      </c>
      <c r="N753" s="23">
        <f t="shared" si="1"/>
        <v>35</v>
      </c>
      <c r="O753" s="23" t="s">
        <v>1992</v>
      </c>
      <c r="P753" s="23" t="s">
        <v>26</v>
      </c>
      <c r="R753" s="36"/>
    </row>
    <row r="754">
      <c r="A754" s="29">
        <v>2001.0</v>
      </c>
      <c r="B754" s="29">
        <v>131.0</v>
      </c>
      <c r="C754" s="29">
        <v>1.0</v>
      </c>
      <c r="D754" s="23" t="s">
        <v>2027</v>
      </c>
      <c r="E754" s="23" t="s">
        <v>1925</v>
      </c>
      <c r="F754" s="29">
        <v>345214.0</v>
      </c>
      <c r="G754" s="29">
        <v>2000.0</v>
      </c>
      <c r="H754" s="29">
        <v>123.0</v>
      </c>
      <c r="I754" s="29">
        <v>2069.0</v>
      </c>
      <c r="J754" s="29">
        <v>1.0</v>
      </c>
      <c r="K754" s="29">
        <v>103.0</v>
      </c>
      <c r="L754" s="29">
        <v>166.0</v>
      </c>
      <c r="M754" s="29">
        <v>16.0</v>
      </c>
      <c r="N754" s="23">
        <f t="shared" si="1"/>
        <v>-69</v>
      </c>
      <c r="O754" s="23" t="s">
        <v>1992</v>
      </c>
      <c r="P754" s="23" t="s">
        <v>26</v>
      </c>
      <c r="R754" s="36"/>
    </row>
    <row r="755">
      <c r="A755" s="29">
        <v>2001.0</v>
      </c>
      <c r="B755" s="29">
        <v>132.0</v>
      </c>
      <c r="C755" s="29">
        <v>1.0</v>
      </c>
      <c r="D755" s="23" t="s">
        <v>2029</v>
      </c>
      <c r="E755" s="23" t="s">
        <v>1904</v>
      </c>
      <c r="F755" s="29">
        <v>236099.0</v>
      </c>
      <c r="G755" s="29">
        <v>1500.0</v>
      </c>
      <c r="H755" s="29">
        <v>97.0</v>
      </c>
      <c r="I755" s="29">
        <v>1338.0</v>
      </c>
      <c r="J755" s="29">
        <v>1.0</v>
      </c>
      <c r="K755" s="29">
        <v>89.0</v>
      </c>
      <c r="L755" s="29">
        <v>176.0</v>
      </c>
      <c r="M755" s="29">
        <v>13.0</v>
      </c>
      <c r="N755" s="23">
        <f t="shared" si="1"/>
        <v>162</v>
      </c>
      <c r="O755" s="23" t="s">
        <v>1992</v>
      </c>
      <c r="P755" s="23" t="s">
        <v>26</v>
      </c>
      <c r="R755" s="36"/>
    </row>
    <row r="756">
      <c r="A756" s="29">
        <v>2001.0</v>
      </c>
      <c r="B756" s="29">
        <v>134.0</v>
      </c>
      <c r="C756" s="29">
        <v>1.0</v>
      </c>
      <c r="D756" s="23" t="s">
        <v>2031</v>
      </c>
      <c r="E756" s="23" t="s">
        <v>1946</v>
      </c>
      <c r="F756" s="29">
        <v>106960.0</v>
      </c>
      <c r="G756" s="29">
        <v>598.0</v>
      </c>
      <c r="H756" s="29">
        <v>23.0</v>
      </c>
      <c r="I756" s="29">
        <v>556.0</v>
      </c>
      <c r="J756" s="29">
        <v>1.0</v>
      </c>
      <c r="K756" s="29">
        <v>92.0</v>
      </c>
      <c r="L756" s="29">
        <v>192.0</v>
      </c>
      <c r="M756" s="29">
        <v>24.0</v>
      </c>
      <c r="N756" s="23">
        <f t="shared" si="1"/>
        <v>42</v>
      </c>
      <c r="O756" s="23" t="s">
        <v>1992</v>
      </c>
      <c r="P756" s="23" t="s">
        <v>26</v>
      </c>
      <c r="R756" s="36"/>
    </row>
    <row r="757">
      <c r="A757" s="29">
        <v>2001.0</v>
      </c>
      <c r="B757" s="29">
        <v>139.0</v>
      </c>
      <c r="C757" s="29">
        <v>1.0</v>
      </c>
      <c r="D757" s="23" t="s">
        <v>2033</v>
      </c>
      <c r="E757" s="23" t="s">
        <v>1880</v>
      </c>
      <c r="F757" s="29">
        <v>133220.0</v>
      </c>
      <c r="G757" s="29">
        <v>732.0</v>
      </c>
      <c r="H757" s="29">
        <v>23.0</v>
      </c>
      <c r="I757" s="29">
        <v>680.0</v>
      </c>
      <c r="J757" s="29">
        <v>1.0</v>
      </c>
      <c r="K757" s="29">
        <v>92.0</v>
      </c>
      <c r="L757" s="29">
        <v>195.0</v>
      </c>
      <c r="M757" s="29">
        <v>29.0</v>
      </c>
      <c r="N757" s="23">
        <f t="shared" si="1"/>
        <v>52</v>
      </c>
      <c r="O757" s="23" t="s">
        <v>1992</v>
      </c>
      <c r="P757" s="23" t="s">
        <v>26</v>
      </c>
      <c r="R757" s="36"/>
    </row>
    <row r="758">
      <c r="A758" s="29">
        <v>2001.0</v>
      </c>
      <c r="B758" s="29">
        <v>142.0</v>
      </c>
      <c r="C758" s="29">
        <v>1.0</v>
      </c>
      <c r="D758" s="23" t="s">
        <v>2035</v>
      </c>
      <c r="E758" s="23" t="s">
        <v>1925</v>
      </c>
      <c r="F758" s="29">
        <v>136531.0</v>
      </c>
      <c r="G758" s="29">
        <v>723.0</v>
      </c>
      <c r="H758" s="29">
        <v>25.0</v>
      </c>
      <c r="I758" s="29">
        <v>729.0</v>
      </c>
      <c r="J758" s="29">
        <v>1.0</v>
      </c>
      <c r="K758" s="29">
        <v>100.0</v>
      </c>
      <c r="L758" s="29">
        <v>187.0</v>
      </c>
      <c r="M758" s="29">
        <v>29.0</v>
      </c>
      <c r="N758" s="23">
        <f t="shared" si="1"/>
        <v>-6</v>
      </c>
      <c r="O758" s="23" t="s">
        <v>1992</v>
      </c>
      <c r="P758" s="23" t="s">
        <v>26</v>
      </c>
      <c r="R758" s="36"/>
    </row>
    <row r="759">
      <c r="A759" s="29">
        <v>2001.0</v>
      </c>
      <c r="B759" s="29">
        <v>146.0</v>
      </c>
      <c r="C759" s="29">
        <v>1.0</v>
      </c>
      <c r="D759" s="23" t="s">
        <v>2036</v>
      </c>
      <c r="E759" s="23" t="s">
        <v>1973</v>
      </c>
      <c r="F759" s="29">
        <v>235276.0</v>
      </c>
      <c r="G759" s="29">
        <v>1900.0</v>
      </c>
      <c r="H759" s="29">
        <v>83.0</v>
      </c>
      <c r="I759" s="29">
        <v>1211.0</v>
      </c>
      <c r="J759" s="29">
        <v>1.0</v>
      </c>
      <c r="K759" s="29">
        <v>63.0</v>
      </c>
      <c r="L759" s="29">
        <v>194.0</v>
      </c>
      <c r="M759" s="29">
        <v>14.0</v>
      </c>
      <c r="N759" s="23">
        <f t="shared" si="1"/>
        <v>689</v>
      </c>
      <c r="O759" s="23" t="s">
        <v>1992</v>
      </c>
      <c r="P759" s="23" t="s">
        <v>40</v>
      </c>
      <c r="R759" s="36"/>
    </row>
    <row r="760">
      <c r="A760" s="29">
        <v>2001.0</v>
      </c>
      <c r="B760" s="29">
        <v>155.0</v>
      </c>
      <c r="C760" s="29">
        <v>1.0</v>
      </c>
      <c r="D760" s="23" t="s">
        <v>2038</v>
      </c>
      <c r="E760" s="23" t="s">
        <v>1904</v>
      </c>
      <c r="F760" s="29">
        <v>557901.0</v>
      </c>
      <c r="G760" s="29">
        <v>2591.0</v>
      </c>
      <c r="H760" s="29">
        <v>164.0</v>
      </c>
      <c r="I760" s="29">
        <v>2815.0</v>
      </c>
      <c r="J760" s="29">
        <v>2.0</v>
      </c>
      <c r="K760" s="29">
        <v>108.0</v>
      </c>
      <c r="L760" s="29">
        <v>198.0</v>
      </c>
      <c r="M760" s="29">
        <v>17.0</v>
      </c>
      <c r="N760" s="23">
        <f t="shared" si="1"/>
        <v>-224</v>
      </c>
      <c r="O760" s="23" t="s">
        <v>1992</v>
      </c>
      <c r="P760" s="23" t="s">
        <v>40</v>
      </c>
      <c r="R760" s="36"/>
    </row>
    <row r="761">
      <c r="A761" s="29">
        <v>2001.0</v>
      </c>
      <c r="B761" s="29">
        <v>159.0</v>
      </c>
      <c r="C761" s="29">
        <v>1.0</v>
      </c>
      <c r="D761" s="23" t="s">
        <v>2039</v>
      </c>
      <c r="E761" s="23" t="s">
        <v>1925</v>
      </c>
      <c r="F761" s="29">
        <v>229147.0</v>
      </c>
      <c r="G761" s="29">
        <v>1207.0</v>
      </c>
      <c r="H761" s="29">
        <v>48.0</v>
      </c>
      <c r="I761" s="29">
        <v>1006.0</v>
      </c>
      <c r="J761" s="29">
        <v>1.0</v>
      </c>
      <c r="K761" s="29">
        <v>83.0</v>
      </c>
      <c r="L761" s="29">
        <v>227.0</v>
      </c>
      <c r="M761" s="29">
        <v>20.0</v>
      </c>
      <c r="N761" s="23">
        <f t="shared" si="1"/>
        <v>201</v>
      </c>
      <c r="O761" s="23" t="s">
        <v>1992</v>
      </c>
      <c r="P761" s="23" t="s">
        <v>40</v>
      </c>
      <c r="R761" s="36"/>
    </row>
    <row r="762">
      <c r="A762" s="29">
        <v>2001.0</v>
      </c>
      <c r="B762" s="29">
        <v>164.0</v>
      </c>
      <c r="C762" s="29">
        <v>1.0</v>
      </c>
      <c r="D762" s="23" t="s">
        <v>2042</v>
      </c>
      <c r="E762" s="23" t="s">
        <v>1925</v>
      </c>
      <c r="F762" s="29">
        <v>272800.0</v>
      </c>
      <c r="G762" s="29">
        <v>1475.0</v>
      </c>
      <c r="H762" s="29">
        <v>52.0</v>
      </c>
      <c r="I762" s="29">
        <v>1510.0</v>
      </c>
      <c r="J762" s="29">
        <v>1.0</v>
      </c>
      <c r="K762" s="29">
        <v>102.0</v>
      </c>
      <c r="L762" s="29">
        <v>180.0</v>
      </c>
      <c r="M762" s="29">
        <v>29.0</v>
      </c>
      <c r="N762" s="23">
        <f t="shared" si="1"/>
        <v>-35</v>
      </c>
      <c r="O762" s="23" t="s">
        <v>1992</v>
      </c>
      <c r="P762" s="23" t="s">
        <v>40</v>
      </c>
      <c r="R762" s="36"/>
    </row>
    <row r="763">
      <c r="A763" s="29">
        <v>2001.0</v>
      </c>
      <c r="B763" s="29">
        <v>165.0</v>
      </c>
      <c r="C763" s="29">
        <v>1.0</v>
      </c>
      <c r="D763" s="23" t="s">
        <v>2045</v>
      </c>
      <c r="E763" s="23" t="s">
        <v>1973</v>
      </c>
      <c r="F763" s="29">
        <v>208858.0</v>
      </c>
      <c r="G763" s="29">
        <v>692.0</v>
      </c>
      <c r="H763" s="29">
        <v>35.0</v>
      </c>
      <c r="I763" s="29">
        <v>588.0</v>
      </c>
      <c r="J763" s="29">
        <v>1.0</v>
      </c>
      <c r="K763" s="29">
        <v>84.0</v>
      </c>
      <c r="L763" s="29">
        <v>355.0</v>
      </c>
      <c r="M763" s="29">
        <v>16.0</v>
      </c>
      <c r="N763" s="23">
        <f t="shared" si="1"/>
        <v>104</v>
      </c>
      <c r="O763" s="23" t="s">
        <v>1992</v>
      </c>
      <c r="P763" s="23" t="s">
        <v>40</v>
      </c>
      <c r="R763" s="36"/>
    </row>
    <row r="764">
      <c r="A764" s="29">
        <v>2001.0</v>
      </c>
      <c r="B764" s="29">
        <v>4.0</v>
      </c>
      <c r="C764" s="29">
        <v>2.0</v>
      </c>
      <c r="D764" s="23" t="s">
        <v>1991</v>
      </c>
      <c r="E764" s="23" t="s">
        <v>2094</v>
      </c>
      <c r="F764" s="29">
        <v>109529.0</v>
      </c>
      <c r="G764" s="29">
        <v>620.0</v>
      </c>
      <c r="H764" s="29">
        <v>37.0</v>
      </c>
      <c r="I764" s="29">
        <v>680.0</v>
      </c>
      <c r="J764" s="29">
        <v>1.0</v>
      </c>
      <c r="K764" s="29">
        <v>109.0</v>
      </c>
      <c r="L764" s="29">
        <v>161.0</v>
      </c>
      <c r="M764" s="29">
        <v>18.0</v>
      </c>
      <c r="N764" s="23">
        <f t="shared" si="1"/>
        <v>-60</v>
      </c>
      <c r="O764" s="23" t="s">
        <v>544</v>
      </c>
      <c r="P764" s="23" t="s">
        <v>26</v>
      </c>
      <c r="R764" s="36"/>
    </row>
    <row r="765">
      <c r="A765" s="29">
        <v>2001.0</v>
      </c>
      <c r="B765" s="29">
        <v>7.0</v>
      </c>
      <c r="C765" s="29">
        <v>2.0</v>
      </c>
      <c r="D765" s="23" t="s">
        <v>1994</v>
      </c>
      <c r="E765" s="23" t="s">
        <v>1925</v>
      </c>
      <c r="F765" s="29">
        <v>142500.0</v>
      </c>
      <c r="G765" s="29">
        <v>924.0</v>
      </c>
      <c r="H765" s="29">
        <v>41.0</v>
      </c>
      <c r="I765" s="29">
        <v>778.0</v>
      </c>
      <c r="J765" s="29">
        <v>1.0</v>
      </c>
      <c r="K765" s="29">
        <v>84.0</v>
      </c>
      <c r="L765" s="29">
        <v>183.0</v>
      </c>
      <c r="M765" s="29">
        <v>18.0</v>
      </c>
      <c r="N765" s="23">
        <f t="shared" si="1"/>
        <v>146</v>
      </c>
      <c r="O765" s="23" t="s">
        <v>544</v>
      </c>
      <c r="P765" s="23" t="s">
        <v>40</v>
      </c>
      <c r="R765" s="36"/>
    </row>
    <row r="766">
      <c r="A766" s="29">
        <v>2001.0</v>
      </c>
      <c r="B766" s="29">
        <v>11.0</v>
      </c>
      <c r="C766" s="29">
        <v>2.0</v>
      </c>
      <c r="D766" s="23" t="s">
        <v>1998</v>
      </c>
      <c r="E766" s="23" t="s">
        <v>1973</v>
      </c>
      <c r="F766" s="29">
        <v>217764.0</v>
      </c>
      <c r="G766" s="29">
        <v>1225.0</v>
      </c>
      <c r="H766" s="29">
        <v>49.0</v>
      </c>
      <c r="I766" s="29">
        <v>865.0</v>
      </c>
      <c r="J766" s="29">
        <v>1.0</v>
      </c>
      <c r="K766" s="29">
        <v>70.0</v>
      </c>
      <c r="L766" s="29">
        <v>251.0</v>
      </c>
      <c r="M766" s="29">
        <v>17.0</v>
      </c>
      <c r="N766" s="23">
        <f t="shared" si="1"/>
        <v>360</v>
      </c>
      <c r="O766" s="23" t="s">
        <v>544</v>
      </c>
      <c r="P766" s="23" t="s">
        <v>40</v>
      </c>
      <c r="R766" s="36"/>
    </row>
    <row r="767">
      <c r="A767" s="29">
        <v>2001.0</v>
      </c>
      <c r="B767" s="29">
        <v>32.0</v>
      </c>
      <c r="C767" s="29">
        <v>2.0</v>
      </c>
      <c r="D767" s="23" t="s">
        <v>2002</v>
      </c>
      <c r="E767" s="23" t="s">
        <v>1971</v>
      </c>
      <c r="F767" s="29">
        <v>69300.0</v>
      </c>
      <c r="G767" s="29">
        <v>589.0</v>
      </c>
      <c r="H767" s="29">
        <v>48.0</v>
      </c>
      <c r="I767" s="29">
        <v>544.0</v>
      </c>
      <c r="J767" s="29">
        <v>1.0</v>
      </c>
      <c r="K767" s="29">
        <v>92.0</v>
      </c>
      <c r="L767" s="29">
        <v>127.0</v>
      </c>
      <c r="M767" s="29">
        <v>11.0</v>
      </c>
      <c r="N767" s="23">
        <f t="shared" si="1"/>
        <v>45</v>
      </c>
      <c r="O767" s="23" t="s">
        <v>544</v>
      </c>
      <c r="P767" s="23" t="s">
        <v>26</v>
      </c>
      <c r="R767" s="36"/>
    </row>
    <row r="768">
      <c r="A768" s="29">
        <v>2001.0</v>
      </c>
      <c r="B768" s="29">
        <v>40.0</v>
      </c>
      <c r="C768" s="29">
        <v>2.0</v>
      </c>
      <c r="D768" s="23" t="s">
        <v>2003</v>
      </c>
      <c r="E768" s="23" t="s">
        <v>1880</v>
      </c>
      <c r="F768" s="29">
        <v>34000.0</v>
      </c>
      <c r="G768" s="29">
        <v>225.0</v>
      </c>
      <c r="H768" s="29">
        <v>12.0</v>
      </c>
      <c r="I768" s="29">
        <v>201.0</v>
      </c>
      <c r="J768" s="29">
        <v>1.0</v>
      </c>
      <c r="K768" s="29">
        <v>89.0</v>
      </c>
      <c r="L768" s="29">
        <v>169.0</v>
      </c>
      <c r="M768" s="29">
        <v>16.0</v>
      </c>
      <c r="N768" s="23">
        <f t="shared" si="1"/>
        <v>24</v>
      </c>
      <c r="O768" s="23" t="s">
        <v>544</v>
      </c>
      <c r="P768" s="23" t="s">
        <v>26</v>
      </c>
      <c r="R768" s="36"/>
    </row>
    <row r="769">
      <c r="A769" s="29">
        <v>2001.0</v>
      </c>
      <c r="B769" s="29">
        <v>43.0</v>
      </c>
      <c r="C769" s="29">
        <v>2.0</v>
      </c>
      <c r="D769" s="23" t="s">
        <v>2004</v>
      </c>
      <c r="E769" s="23" t="s">
        <v>1972</v>
      </c>
      <c r="F769" s="29">
        <v>255000.0</v>
      </c>
      <c r="G769" s="29">
        <v>1968.0</v>
      </c>
      <c r="H769" s="29">
        <v>66.0</v>
      </c>
      <c r="I769" s="29">
        <v>1169.0</v>
      </c>
      <c r="J769" s="29">
        <v>1.0</v>
      </c>
      <c r="K769" s="29">
        <v>59.0</v>
      </c>
      <c r="L769" s="29">
        <v>218.0</v>
      </c>
      <c r="M769" s="29">
        <v>17.0</v>
      </c>
      <c r="N769" s="23">
        <f t="shared" si="1"/>
        <v>799</v>
      </c>
      <c r="O769" s="23" t="s">
        <v>544</v>
      </c>
      <c r="P769" s="23" t="s">
        <v>40</v>
      </c>
      <c r="R769" s="36"/>
    </row>
    <row r="770">
      <c r="A770" s="29">
        <v>2001.0</v>
      </c>
      <c r="B770" s="29">
        <v>47.0</v>
      </c>
      <c r="C770" s="29">
        <v>2.0</v>
      </c>
      <c r="D770" s="23" t="s">
        <v>2005</v>
      </c>
      <c r="E770" s="23" t="s">
        <v>1946</v>
      </c>
      <c r="F770" s="29">
        <v>6500.0</v>
      </c>
      <c r="G770" s="29">
        <v>250.0</v>
      </c>
      <c r="H770" s="29">
        <v>10.0</v>
      </c>
      <c r="I770" s="29">
        <v>239.0</v>
      </c>
      <c r="J770" s="29">
        <v>1.0</v>
      </c>
      <c r="K770" s="29">
        <v>95.0</v>
      </c>
      <c r="L770" s="29">
        <v>27.0</v>
      </c>
      <c r="M770" s="29">
        <v>23.0</v>
      </c>
      <c r="N770" s="23">
        <f t="shared" si="1"/>
        <v>11</v>
      </c>
      <c r="O770" s="23" t="s">
        <v>544</v>
      </c>
      <c r="P770" s="23" t="s">
        <v>26</v>
      </c>
      <c r="R770" s="36"/>
    </row>
    <row r="771">
      <c r="A771" s="29">
        <v>2001.0</v>
      </c>
      <c r="B771" s="29">
        <v>48.0</v>
      </c>
      <c r="C771" s="29">
        <v>2.0</v>
      </c>
      <c r="D771" s="23" t="s">
        <v>2008</v>
      </c>
      <c r="E771" s="23" t="s">
        <v>1880</v>
      </c>
      <c r="F771" s="29">
        <v>49600.0</v>
      </c>
      <c r="G771" s="29">
        <v>380.0</v>
      </c>
      <c r="H771" s="29">
        <v>14.0</v>
      </c>
      <c r="I771" s="29">
        <v>366.0</v>
      </c>
      <c r="J771" s="29">
        <v>1.0</v>
      </c>
      <c r="K771" s="29">
        <v>96.0</v>
      </c>
      <c r="L771" s="29">
        <v>135.0</v>
      </c>
      <c r="M771" s="29">
        <v>26.0</v>
      </c>
      <c r="N771" s="23">
        <f t="shared" si="1"/>
        <v>14</v>
      </c>
      <c r="O771" s="23" t="s">
        <v>544</v>
      </c>
      <c r="P771" s="23" t="s">
        <v>26</v>
      </c>
      <c r="R771" s="36"/>
    </row>
    <row r="772">
      <c r="A772" s="29">
        <v>2001.0</v>
      </c>
      <c r="B772" s="29">
        <v>49.0</v>
      </c>
      <c r="C772" s="29">
        <v>2.0</v>
      </c>
      <c r="D772" s="23" t="s">
        <v>2009</v>
      </c>
      <c r="E772" s="23" t="s">
        <v>1973</v>
      </c>
      <c r="F772" s="29">
        <v>157152.0</v>
      </c>
      <c r="G772" s="29">
        <v>1150.0</v>
      </c>
      <c r="H772" s="29">
        <v>48.0</v>
      </c>
      <c r="I772" s="29">
        <v>1028.0</v>
      </c>
      <c r="J772" s="29">
        <v>1.0</v>
      </c>
      <c r="K772" s="29">
        <v>89.0</v>
      </c>
      <c r="L772" s="29">
        <v>152.0</v>
      </c>
      <c r="M772" s="29">
        <v>21.0</v>
      </c>
      <c r="N772" s="23">
        <f t="shared" si="1"/>
        <v>122</v>
      </c>
      <c r="O772" s="23" t="s">
        <v>544</v>
      </c>
      <c r="P772" s="23" t="s">
        <v>40</v>
      </c>
      <c r="R772" s="36"/>
    </row>
    <row r="773">
      <c r="A773" s="29">
        <v>2001.0</v>
      </c>
      <c r="B773" s="29">
        <v>52.0</v>
      </c>
      <c r="C773" s="29">
        <v>2.0</v>
      </c>
      <c r="D773" s="23" t="s">
        <v>2010</v>
      </c>
      <c r="E773" s="23" t="s">
        <v>1904</v>
      </c>
      <c r="F773" s="29">
        <v>128560.0</v>
      </c>
      <c r="G773" s="29">
        <v>900.0</v>
      </c>
      <c r="H773" s="29">
        <v>36.0</v>
      </c>
      <c r="I773" s="29">
        <v>1029.0</v>
      </c>
      <c r="J773" s="29">
        <v>1.0</v>
      </c>
      <c r="K773" s="29">
        <v>114.0</v>
      </c>
      <c r="L773" s="29">
        <v>124.0</v>
      </c>
      <c r="M773" s="29">
        <v>28.0</v>
      </c>
      <c r="N773" s="23">
        <f t="shared" si="1"/>
        <v>-129</v>
      </c>
      <c r="O773" s="23" t="s">
        <v>544</v>
      </c>
      <c r="P773" s="23" t="s">
        <v>26</v>
      </c>
      <c r="R773" s="36"/>
    </row>
    <row r="774">
      <c r="A774" s="29">
        <v>2001.0</v>
      </c>
      <c r="B774" s="29">
        <v>54.0</v>
      </c>
      <c r="C774" s="29">
        <v>2.0</v>
      </c>
      <c r="D774" s="23" t="s">
        <v>2011</v>
      </c>
      <c r="E774" s="23" t="s">
        <v>1904</v>
      </c>
      <c r="F774" s="29">
        <v>115000.0</v>
      </c>
      <c r="G774" s="29">
        <v>750.0</v>
      </c>
      <c r="H774" s="29">
        <v>42.0</v>
      </c>
      <c r="I774" s="29">
        <v>939.0</v>
      </c>
      <c r="J774" s="29">
        <v>1.0</v>
      </c>
      <c r="K774" s="29">
        <v>125.0</v>
      </c>
      <c r="L774" s="29">
        <v>122.0</v>
      </c>
      <c r="M774" s="29">
        <v>22.0</v>
      </c>
      <c r="N774" s="23">
        <f t="shared" si="1"/>
        <v>-189</v>
      </c>
      <c r="O774" s="23" t="s">
        <v>544</v>
      </c>
      <c r="P774" s="23" t="s">
        <v>26</v>
      </c>
      <c r="R774" s="36"/>
    </row>
    <row r="775">
      <c r="A775" s="29">
        <v>2001.0</v>
      </c>
      <c r="B775" s="29">
        <v>56.0</v>
      </c>
      <c r="C775" s="29">
        <v>2.0</v>
      </c>
      <c r="D775" s="23" t="s">
        <v>2014</v>
      </c>
      <c r="E775" s="23" t="s">
        <v>1904</v>
      </c>
      <c r="F775" s="29">
        <v>75100.0</v>
      </c>
      <c r="G775" s="29">
        <v>475.0</v>
      </c>
      <c r="H775" s="29">
        <v>19.0</v>
      </c>
      <c r="I775" s="29">
        <v>483.0</v>
      </c>
      <c r="J775" s="29">
        <v>1.0</v>
      </c>
      <c r="K775" s="29">
        <v>101.0</v>
      </c>
      <c r="L775" s="29">
        <v>155.0</v>
      </c>
      <c r="M775" s="29">
        <v>25.0</v>
      </c>
      <c r="N775" s="23">
        <f t="shared" si="1"/>
        <v>-8</v>
      </c>
      <c r="O775" s="23" t="s">
        <v>544</v>
      </c>
      <c r="P775" s="23" t="s">
        <v>26</v>
      </c>
      <c r="R775" s="36"/>
    </row>
    <row r="776">
      <c r="A776" s="29">
        <v>2001.0</v>
      </c>
      <c r="B776" s="29">
        <v>64.0</v>
      </c>
      <c r="C776" s="29">
        <v>2.0</v>
      </c>
      <c r="D776" s="23" t="s">
        <v>2015</v>
      </c>
      <c r="E776" s="23" t="s">
        <v>2006</v>
      </c>
      <c r="F776" s="29">
        <v>571073.0</v>
      </c>
      <c r="G776" s="29">
        <v>2820.0</v>
      </c>
      <c r="H776" s="29">
        <v>141.0</v>
      </c>
      <c r="I776" s="29">
        <v>2781.0</v>
      </c>
      <c r="J776" s="29">
        <v>3.0</v>
      </c>
      <c r="K776" s="29">
        <v>98.0</v>
      </c>
      <c r="L776" s="29">
        <v>205.0</v>
      </c>
      <c r="M776" s="29">
        <v>19.0</v>
      </c>
      <c r="N776" s="23">
        <f t="shared" si="1"/>
        <v>39</v>
      </c>
      <c r="O776" s="23" t="s">
        <v>544</v>
      </c>
      <c r="P776" s="23" t="s">
        <v>2007</v>
      </c>
      <c r="Q776" s="36"/>
      <c r="R776" s="36"/>
    </row>
    <row r="777">
      <c r="A777" s="29">
        <v>2001.0</v>
      </c>
      <c r="B777" s="29">
        <v>77.0</v>
      </c>
      <c r="C777" s="29">
        <v>2.0</v>
      </c>
      <c r="D777" s="23" t="s">
        <v>2016</v>
      </c>
      <c r="E777" s="23" t="s">
        <v>1973</v>
      </c>
      <c r="F777" s="29">
        <v>282082.0</v>
      </c>
      <c r="G777" s="29">
        <v>1800.0</v>
      </c>
      <c r="H777" s="29">
        <v>89.0</v>
      </c>
      <c r="I777" s="29">
        <v>1826.0</v>
      </c>
      <c r="J777" s="29">
        <v>2.0</v>
      </c>
      <c r="K777" s="29">
        <v>101.0</v>
      </c>
      <c r="L777" s="29">
        <v>154.0</v>
      </c>
      <c r="M777" s="29">
        <v>20.0</v>
      </c>
      <c r="N777" s="23">
        <f t="shared" si="1"/>
        <v>-26</v>
      </c>
      <c r="O777" s="23" t="s">
        <v>544</v>
      </c>
      <c r="P777" s="23" t="s">
        <v>40</v>
      </c>
      <c r="R777" s="36"/>
    </row>
    <row r="778">
      <c r="A778" s="29">
        <v>2001.0</v>
      </c>
      <c r="B778" s="29">
        <v>78.0</v>
      </c>
      <c r="C778" s="29">
        <v>2.0</v>
      </c>
      <c r="D778" s="23" t="s">
        <v>2054</v>
      </c>
      <c r="E778" s="23" t="s">
        <v>1880</v>
      </c>
      <c r="F778" s="29">
        <v>115000.0</v>
      </c>
      <c r="G778" s="29">
        <v>764.0</v>
      </c>
      <c r="H778" s="29">
        <v>31.0</v>
      </c>
      <c r="I778" s="29">
        <v>645.0</v>
      </c>
      <c r="J778" s="29">
        <v>1.0</v>
      </c>
      <c r="K778" s="29">
        <v>84.0</v>
      </c>
      <c r="L778" s="29">
        <v>178.0</v>
      </c>
      <c r="M778" s="29">
        <v>20.0</v>
      </c>
      <c r="N778" s="23">
        <f t="shared" si="1"/>
        <v>119</v>
      </c>
      <c r="O778" s="23" t="s">
        <v>544</v>
      </c>
      <c r="P778" s="23" t="s">
        <v>26</v>
      </c>
      <c r="R778" s="36"/>
    </row>
    <row r="779">
      <c r="A779" s="29">
        <v>2001.0</v>
      </c>
      <c r="B779" s="29">
        <v>89.0</v>
      </c>
      <c r="C779" s="29">
        <v>2.0</v>
      </c>
      <c r="D779" s="23" t="s">
        <v>2017</v>
      </c>
      <c r="E779" s="23" t="s">
        <v>2006</v>
      </c>
      <c r="F779" s="29">
        <v>411970.0</v>
      </c>
      <c r="G779" s="29">
        <v>2940.0</v>
      </c>
      <c r="H779" s="29">
        <v>120.0</v>
      </c>
      <c r="I779" s="29">
        <v>2280.0</v>
      </c>
      <c r="J779" s="29">
        <v>3.0</v>
      </c>
      <c r="K779" s="29">
        <v>77.0</v>
      </c>
      <c r="L779" s="29">
        <v>180.0</v>
      </c>
      <c r="M779" s="29">
        <v>19.0</v>
      </c>
      <c r="N779" s="23">
        <f t="shared" si="1"/>
        <v>660</v>
      </c>
      <c r="O779" s="23" t="s">
        <v>544</v>
      </c>
      <c r="P779" s="23" t="s">
        <v>2007</v>
      </c>
      <c r="Q779" s="36"/>
      <c r="R779" s="36"/>
    </row>
    <row r="780">
      <c r="A780" s="29">
        <v>2001.0</v>
      </c>
      <c r="B780" s="29">
        <v>94.0</v>
      </c>
      <c r="C780" s="29">
        <v>2.0</v>
      </c>
      <c r="D780" s="23" t="s">
        <v>2018</v>
      </c>
      <c r="E780" s="23" t="s">
        <v>1925</v>
      </c>
      <c r="F780" s="29">
        <v>253756.0</v>
      </c>
      <c r="G780" s="29">
        <v>1650.0</v>
      </c>
      <c r="H780" s="29">
        <v>75.0</v>
      </c>
      <c r="I780" s="29">
        <v>1388.0</v>
      </c>
      <c r="J780" s="29">
        <v>2.0</v>
      </c>
      <c r="K780" s="29">
        <v>84.0</v>
      </c>
      <c r="L780" s="29">
        <v>182.0</v>
      </c>
      <c r="M780" s="29">
        <v>18.0</v>
      </c>
      <c r="N780" s="23">
        <f t="shared" si="1"/>
        <v>262</v>
      </c>
      <c r="O780" s="23" t="s">
        <v>544</v>
      </c>
      <c r="P780" s="23" t="s">
        <v>40</v>
      </c>
      <c r="R780" s="36"/>
    </row>
    <row r="781">
      <c r="A781" s="29">
        <v>2001.0</v>
      </c>
      <c r="B781" s="29">
        <v>110.0</v>
      </c>
      <c r="C781" s="29">
        <v>2.0</v>
      </c>
      <c r="D781" s="23" t="s">
        <v>2019</v>
      </c>
      <c r="E781" s="23" t="s">
        <v>1946</v>
      </c>
      <c r="F781" s="29">
        <v>102250.0</v>
      </c>
      <c r="G781" s="29">
        <v>620.0</v>
      </c>
      <c r="H781" s="29">
        <v>31.0</v>
      </c>
      <c r="I781" s="29">
        <v>654.0</v>
      </c>
      <c r="J781" s="29">
        <v>1.0</v>
      </c>
      <c r="K781" s="29">
        <v>105.0</v>
      </c>
      <c r="L781" s="29">
        <v>156.0</v>
      </c>
      <c r="M781" s="29">
        <v>21.0</v>
      </c>
      <c r="N781" s="23">
        <f t="shared" si="1"/>
        <v>-34</v>
      </c>
      <c r="O781" s="23" t="s">
        <v>544</v>
      </c>
      <c r="P781" s="23" t="s">
        <v>40</v>
      </c>
      <c r="R781" s="36"/>
    </row>
    <row r="782">
      <c r="A782" s="29">
        <v>2001.0</v>
      </c>
      <c r="B782" s="29">
        <v>119.0</v>
      </c>
      <c r="C782" s="29">
        <v>2.0</v>
      </c>
      <c r="D782" s="23" t="s">
        <v>2020</v>
      </c>
      <c r="E782" s="23" t="s">
        <v>1925</v>
      </c>
      <c r="F782" s="29">
        <v>88874.0</v>
      </c>
      <c r="G782" s="29">
        <v>750.0</v>
      </c>
      <c r="H782" s="29">
        <v>26.0</v>
      </c>
      <c r="I782" s="29">
        <v>613.0</v>
      </c>
      <c r="J782" s="29">
        <v>1.0</v>
      </c>
      <c r="K782" s="29">
        <v>81.0</v>
      </c>
      <c r="L782" s="29">
        <v>144.0</v>
      </c>
      <c r="M782" s="29">
        <v>23.0</v>
      </c>
      <c r="N782" s="23">
        <f t="shared" si="1"/>
        <v>137</v>
      </c>
      <c r="O782" s="23" t="s">
        <v>544</v>
      </c>
      <c r="P782" s="23" t="s">
        <v>40</v>
      </c>
      <c r="R782" s="36"/>
    </row>
    <row r="783">
      <c r="A783" s="29">
        <v>2001.0</v>
      </c>
      <c r="B783" s="29">
        <v>128.0</v>
      </c>
      <c r="C783" s="29">
        <v>2.0</v>
      </c>
      <c r="D783" s="23" t="s">
        <v>2023</v>
      </c>
      <c r="E783" s="23" t="s">
        <v>2094</v>
      </c>
      <c r="F783" s="29">
        <v>132720.0</v>
      </c>
      <c r="G783" s="29">
        <v>920.0</v>
      </c>
      <c r="H783" s="29">
        <v>38.0</v>
      </c>
      <c r="I783" s="29">
        <v>781.0</v>
      </c>
      <c r="J783" s="29">
        <v>1.0</v>
      </c>
      <c r="K783" s="29">
        <v>84.0</v>
      </c>
      <c r="L783" s="29">
        <v>169.0</v>
      </c>
      <c r="M783" s="29">
        <v>20.0</v>
      </c>
      <c r="N783" s="23">
        <f t="shared" si="1"/>
        <v>139</v>
      </c>
      <c r="O783" s="23" t="s">
        <v>544</v>
      </c>
      <c r="P783" s="23" t="s">
        <v>26</v>
      </c>
      <c r="R783" s="36"/>
    </row>
    <row r="784">
      <c r="A784" s="29">
        <v>2001.0</v>
      </c>
      <c r="B784" s="29">
        <v>129.0</v>
      </c>
      <c r="C784" s="29">
        <v>2.0</v>
      </c>
      <c r="D784" s="23" t="s">
        <v>2025</v>
      </c>
      <c r="E784" s="23" t="s">
        <v>1880</v>
      </c>
      <c r="F784" s="29">
        <v>88254.0</v>
      </c>
      <c r="G784" s="29">
        <v>494.0</v>
      </c>
      <c r="H784" s="29">
        <v>28.0</v>
      </c>
      <c r="I784" s="29">
        <v>416.0</v>
      </c>
      <c r="J784" s="29">
        <v>1.0</v>
      </c>
      <c r="K784" s="29">
        <v>84.0</v>
      </c>
      <c r="L784" s="29">
        <v>212.0</v>
      </c>
      <c r="M784" s="29">
        <v>14.0</v>
      </c>
      <c r="N784" s="23">
        <f t="shared" si="1"/>
        <v>78</v>
      </c>
      <c r="O784" s="23" t="s">
        <v>544</v>
      </c>
      <c r="P784" s="23" t="s">
        <v>26</v>
      </c>
      <c r="R784" s="36"/>
    </row>
    <row r="785">
      <c r="A785" s="29">
        <v>2001.0</v>
      </c>
      <c r="B785" s="29">
        <v>131.0</v>
      </c>
      <c r="C785" s="29">
        <v>2.0</v>
      </c>
      <c r="D785" s="23" t="s">
        <v>2027</v>
      </c>
      <c r="E785" s="23" t="s">
        <v>1925</v>
      </c>
      <c r="F785" s="29">
        <v>204382.0</v>
      </c>
      <c r="G785" s="29">
        <v>1500.0</v>
      </c>
      <c r="H785" s="29">
        <v>89.0</v>
      </c>
      <c r="I785" s="29">
        <v>1660.0</v>
      </c>
      <c r="J785" s="29">
        <v>2.0</v>
      </c>
      <c r="K785" s="29">
        <v>110.0</v>
      </c>
      <c r="L785" s="29">
        <v>123.0</v>
      </c>
      <c r="M785" s="29">
        <v>18.0</v>
      </c>
      <c r="N785" s="23">
        <f t="shared" si="1"/>
        <v>-160</v>
      </c>
      <c r="O785" s="23" t="s">
        <v>544</v>
      </c>
      <c r="P785" s="23" t="s">
        <v>26</v>
      </c>
      <c r="R785" s="36"/>
    </row>
    <row r="786">
      <c r="A786" s="29">
        <v>2001.0</v>
      </c>
      <c r="B786" s="29">
        <v>132.0</v>
      </c>
      <c r="C786" s="29">
        <v>2.0</v>
      </c>
      <c r="D786" s="23" t="s">
        <v>2029</v>
      </c>
      <c r="E786" s="23" t="s">
        <v>1904</v>
      </c>
      <c r="F786" s="29">
        <v>215119.0</v>
      </c>
      <c r="G786" s="29">
        <v>1200.0</v>
      </c>
      <c r="H786" s="29">
        <v>60.0</v>
      </c>
      <c r="I786" s="29">
        <v>1276.0</v>
      </c>
      <c r="J786" s="29">
        <v>1.0</v>
      </c>
      <c r="K786" s="29">
        <v>106.0</v>
      </c>
      <c r="L786" s="29">
        <v>168.0</v>
      </c>
      <c r="M786" s="29">
        <v>21.0</v>
      </c>
      <c r="N786" s="23">
        <f t="shared" si="1"/>
        <v>-76</v>
      </c>
      <c r="O786" s="23" t="s">
        <v>544</v>
      </c>
      <c r="P786" s="23" t="s">
        <v>26</v>
      </c>
      <c r="R786" s="36"/>
    </row>
    <row r="787">
      <c r="A787" s="29">
        <v>2001.0</v>
      </c>
      <c r="B787" s="29">
        <v>134.0</v>
      </c>
      <c r="C787" s="29">
        <v>2.0</v>
      </c>
      <c r="D787" s="23" t="s">
        <v>2031</v>
      </c>
      <c r="E787" s="23" t="s">
        <v>1946</v>
      </c>
      <c r="F787" s="29">
        <v>84195.0</v>
      </c>
      <c r="G787" s="29">
        <v>648.0</v>
      </c>
      <c r="H787" s="29">
        <v>29.0</v>
      </c>
      <c r="I787" s="29">
        <v>477.0</v>
      </c>
      <c r="J787" s="29">
        <v>1.0</v>
      </c>
      <c r="K787" s="29">
        <v>73.0</v>
      </c>
      <c r="L787" s="29">
        <v>176.0</v>
      </c>
      <c r="M787" s="29">
        <v>16.0</v>
      </c>
      <c r="N787" s="23">
        <f t="shared" si="1"/>
        <v>171</v>
      </c>
      <c r="O787" s="23" t="s">
        <v>544</v>
      </c>
      <c r="P787" s="23" t="s">
        <v>26</v>
      </c>
      <c r="R787" s="36"/>
    </row>
    <row r="788">
      <c r="A788" s="29">
        <v>2001.0</v>
      </c>
      <c r="B788" s="29">
        <v>139.0</v>
      </c>
      <c r="C788" s="29">
        <v>2.0</v>
      </c>
      <c r="D788" s="23" t="s">
        <v>2033</v>
      </c>
      <c r="E788" s="23" t="s">
        <v>1880</v>
      </c>
      <c r="F788" s="29">
        <v>75680.0</v>
      </c>
      <c r="G788" s="29">
        <v>625.0</v>
      </c>
      <c r="H788" s="29">
        <v>26.0</v>
      </c>
      <c r="I788" s="29">
        <v>687.0</v>
      </c>
      <c r="J788" s="29">
        <v>1.0</v>
      </c>
      <c r="K788" s="29">
        <v>109.0</v>
      </c>
      <c r="L788" s="29">
        <v>110.0</v>
      </c>
      <c r="M788" s="29">
        <v>26.0</v>
      </c>
      <c r="N788" s="23">
        <f t="shared" si="1"/>
        <v>-62</v>
      </c>
      <c r="O788" s="23" t="s">
        <v>544</v>
      </c>
      <c r="P788" s="23" t="s">
        <v>26</v>
      </c>
      <c r="R788" s="36"/>
    </row>
    <row r="789">
      <c r="A789" s="29">
        <v>2001.0</v>
      </c>
      <c r="B789" s="29">
        <v>142.0</v>
      </c>
      <c r="C789" s="29">
        <v>2.0</v>
      </c>
      <c r="D789" s="23" t="s">
        <v>2035</v>
      </c>
      <c r="E789" s="23" t="s">
        <v>1925</v>
      </c>
      <c r="F789" s="29">
        <v>109126.0</v>
      </c>
      <c r="G789" s="29">
        <v>900.0</v>
      </c>
      <c r="H789" s="29">
        <v>37.0</v>
      </c>
      <c r="I789" s="29">
        <v>887.0</v>
      </c>
      <c r="J789" s="29">
        <v>1.0</v>
      </c>
      <c r="K789" s="29">
        <v>98.0</v>
      </c>
      <c r="L789" s="29">
        <v>123.0</v>
      </c>
      <c r="M789" s="29">
        <v>23.0</v>
      </c>
      <c r="N789" s="23">
        <f t="shared" si="1"/>
        <v>13</v>
      </c>
      <c r="O789" s="23" t="s">
        <v>544</v>
      </c>
      <c r="P789" s="23" t="s">
        <v>26</v>
      </c>
      <c r="R789" s="36"/>
    </row>
    <row r="790">
      <c r="A790" s="29">
        <v>2001.0</v>
      </c>
      <c r="B790" s="29">
        <v>146.0</v>
      </c>
      <c r="C790" s="29">
        <v>2.0</v>
      </c>
      <c r="D790" s="23" t="s">
        <v>2036</v>
      </c>
      <c r="E790" s="23" t="s">
        <v>1973</v>
      </c>
      <c r="F790" s="29">
        <v>140000.0</v>
      </c>
      <c r="G790" s="29">
        <v>988.0</v>
      </c>
      <c r="H790" s="29">
        <v>38.0</v>
      </c>
      <c r="I790" s="29">
        <v>965.0</v>
      </c>
      <c r="J790" s="29">
        <v>1.0</v>
      </c>
      <c r="K790" s="29">
        <v>97.0</v>
      </c>
      <c r="L790" s="29">
        <v>145.0</v>
      </c>
      <c r="M790" s="29">
        <v>25.0</v>
      </c>
      <c r="N790" s="23">
        <f t="shared" si="1"/>
        <v>23</v>
      </c>
      <c r="O790" s="23" t="s">
        <v>544</v>
      </c>
      <c r="P790" s="23" t="s">
        <v>40</v>
      </c>
      <c r="R790" s="36"/>
    </row>
    <row r="791">
      <c r="A791" s="29">
        <v>2001.0</v>
      </c>
      <c r="B791" s="29">
        <v>155.0</v>
      </c>
      <c r="C791" s="29">
        <v>2.0</v>
      </c>
      <c r="D791" s="23" t="s">
        <v>2038</v>
      </c>
      <c r="E791" s="23" t="s">
        <v>1904</v>
      </c>
      <c r="F791" s="29">
        <v>334036.0</v>
      </c>
      <c r="G791" s="29">
        <v>2250.0</v>
      </c>
      <c r="H791" s="29">
        <v>132.0</v>
      </c>
      <c r="I791" s="29">
        <v>2127.0</v>
      </c>
      <c r="J791" s="29">
        <v>2.0</v>
      </c>
      <c r="K791" s="29">
        <v>94.0</v>
      </c>
      <c r="L791" s="29">
        <v>157.0</v>
      </c>
      <c r="M791" s="29">
        <v>16.0</v>
      </c>
      <c r="N791" s="23">
        <f t="shared" si="1"/>
        <v>123</v>
      </c>
      <c r="O791" s="23" t="s">
        <v>544</v>
      </c>
      <c r="P791" s="23" t="s">
        <v>40</v>
      </c>
      <c r="R791" s="36"/>
    </row>
    <row r="792">
      <c r="A792" s="29">
        <v>2001.0</v>
      </c>
      <c r="B792" s="29">
        <v>159.0</v>
      </c>
      <c r="C792" s="29">
        <v>2.0</v>
      </c>
      <c r="D792" s="23" t="s">
        <v>2039</v>
      </c>
      <c r="E792" s="23" t="s">
        <v>1925</v>
      </c>
      <c r="F792" s="29">
        <v>108077.0</v>
      </c>
      <c r="G792" s="29">
        <v>667.0</v>
      </c>
      <c r="H792" s="29">
        <v>29.0</v>
      </c>
      <c r="I792" s="29">
        <v>539.0</v>
      </c>
      <c r="J792" s="29">
        <v>1.0</v>
      </c>
      <c r="K792" s="29">
        <v>80.0</v>
      </c>
      <c r="L792" s="29">
        <v>200.0</v>
      </c>
      <c r="M792" s="29">
        <v>18.0</v>
      </c>
      <c r="N792" s="23">
        <f t="shared" si="1"/>
        <v>128</v>
      </c>
      <c r="O792" s="23" t="s">
        <v>544</v>
      </c>
      <c r="P792" s="23" t="s">
        <v>40</v>
      </c>
      <c r="R792" s="36"/>
    </row>
    <row r="793">
      <c r="A793" s="29">
        <v>2001.0</v>
      </c>
      <c r="B793" s="29">
        <v>160.0</v>
      </c>
      <c r="C793" s="29">
        <v>2.0</v>
      </c>
      <c r="D793" s="23" t="s">
        <v>2055</v>
      </c>
      <c r="E793" s="23" t="s">
        <v>1880</v>
      </c>
      <c r="F793" s="29">
        <v>64150.0</v>
      </c>
      <c r="G793" s="29">
        <v>478.0</v>
      </c>
      <c r="H793" s="29">
        <v>20.0</v>
      </c>
      <c r="I793" s="29">
        <v>366.0</v>
      </c>
      <c r="J793" s="29">
        <v>1.0</v>
      </c>
      <c r="K793" s="29">
        <v>76.0</v>
      </c>
      <c r="L793" s="29">
        <v>175.0</v>
      </c>
      <c r="M793" s="29">
        <v>18.0</v>
      </c>
      <c r="N793" s="23">
        <f t="shared" si="1"/>
        <v>112</v>
      </c>
      <c r="O793" s="23" t="s">
        <v>544</v>
      </c>
      <c r="P793" s="23" t="s">
        <v>26</v>
      </c>
      <c r="R793" s="36"/>
    </row>
    <row r="794">
      <c r="A794" s="29">
        <v>2001.0</v>
      </c>
      <c r="B794" s="29">
        <v>164.0</v>
      </c>
      <c r="C794" s="29">
        <v>2.0</v>
      </c>
      <c r="D794" s="23" t="s">
        <v>2042</v>
      </c>
      <c r="E794" s="23" t="s">
        <v>1925</v>
      </c>
      <c r="F794" s="29">
        <v>184337.0</v>
      </c>
      <c r="G794" s="29">
        <v>1200.0</v>
      </c>
      <c r="H794" s="29">
        <v>48.0</v>
      </c>
      <c r="I794" s="29">
        <v>1075.0</v>
      </c>
      <c r="J794" s="29">
        <v>1.0</v>
      </c>
      <c r="K794" s="29">
        <v>89.0</v>
      </c>
      <c r="L794" s="29">
        <v>171.0</v>
      </c>
      <c r="M794" s="29">
        <v>22.0</v>
      </c>
      <c r="N794" s="23">
        <f t="shared" si="1"/>
        <v>125</v>
      </c>
      <c r="O794" s="23" t="s">
        <v>544</v>
      </c>
      <c r="P794" s="23" t="s">
        <v>40</v>
      </c>
      <c r="R794" s="36"/>
    </row>
    <row r="795">
      <c r="A795" s="29">
        <v>2001.0</v>
      </c>
      <c r="B795" s="29">
        <v>165.0</v>
      </c>
      <c r="C795" s="29">
        <v>2.0</v>
      </c>
      <c r="D795" s="23" t="s">
        <v>2045</v>
      </c>
      <c r="E795" s="23" t="s">
        <v>1973</v>
      </c>
      <c r="F795" s="29">
        <v>121143.0</v>
      </c>
      <c r="G795" s="29">
        <v>505.0</v>
      </c>
      <c r="H795" s="29">
        <v>29.0</v>
      </c>
      <c r="I795" s="29">
        <v>478.0</v>
      </c>
      <c r="J795" s="29">
        <v>1.0</v>
      </c>
      <c r="K795" s="29">
        <v>94.0</v>
      </c>
      <c r="L795" s="29">
        <v>253.0</v>
      </c>
      <c r="M795" s="29">
        <v>16.0</v>
      </c>
      <c r="N795" s="23">
        <f t="shared" si="1"/>
        <v>27</v>
      </c>
      <c r="O795" s="23" t="s">
        <v>544</v>
      </c>
      <c r="P795" s="23" t="s">
        <v>40</v>
      </c>
      <c r="R795" s="36"/>
    </row>
    <row r="796">
      <c r="A796" s="29">
        <v>2001.0</v>
      </c>
      <c r="B796" s="29">
        <v>1.0</v>
      </c>
      <c r="C796" s="29">
        <v>3.0</v>
      </c>
      <c r="D796" s="23" t="s">
        <v>2056</v>
      </c>
      <c r="E796" s="23" t="s">
        <v>1880</v>
      </c>
      <c r="F796" s="29">
        <v>47967.0</v>
      </c>
      <c r="G796" s="29">
        <v>385.0</v>
      </c>
      <c r="H796" s="29">
        <v>20.0</v>
      </c>
      <c r="I796" s="29">
        <v>320.0</v>
      </c>
      <c r="J796" s="29">
        <v>1.0</v>
      </c>
      <c r="K796" s="29">
        <v>83.0</v>
      </c>
      <c r="L796" s="29">
        <v>149.0</v>
      </c>
      <c r="M796" s="29">
        <v>16.0</v>
      </c>
      <c r="N796" s="23">
        <f t="shared" si="1"/>
        <v>65</v>
      </c>
      <c r="O796" s="23" t="s">
        <v>138</v>
      </c>
      <c r="P796" s="23" t="s">
        <v>26</v>
      </c>
      <c r="R796" s="36"/>
    </row>
    <row r="797">
      <c r="A797" s="29">
        <v>2001.0</v>
      </c>
      <c r="B797" s="29">
        <v>4.0</v>
      </c>
      <c r="C797" s="29">
        <v>3.0</v>
      </c>
      <c r="D797" s="23" t="s">
        <v>1991</v>
      </c>
      <c r="E797" s="23" t="s">
        <v>2094</v>
      </c>
      <c r="F797" s="29">
        <v>160090.0</v>
      </c>
      <c r="G797" s="29">
        <v>1309.0</v>
      </c>
      <c r="H797" s="29">
        <v>70.0</v>
      </c>
      <c r="I797" s="29">
        <v>1492.0</v>
      </c>
      <c r="J797" s="29">
        <v>2.0</v>
      </c>
      <c r="K797" s="29">
        <v>113.0</v>
      </c>
      <c r="L797" s="29">
        <v>107.0</v>
      </c>
      <c r="M797" s="29">
        <v>21.0</v>
      </c>
      <c r="N797" s="23">
        <f t="shared" si="1"/>
        <v>-183</v>
      </c>
      <c r="O797" s="23" t="s">
        <v>138</v>
      </c>
      <c r="P797" s="23" t="s">
        <v>26</v>
      </c>
      <c r="R797" s="36"/>
    </row>
    <row r="798">
      <c r="A798" s="29">
        <v>2001.0</v>
      </c>
      <c r="B798" s="29">
        <v>7.0</v>
      </c>
      <c r="C798" s="29">
        <v>3.0</v>
      </c>
      <c r="D798" s="23" t="s">
        <v>1994</v>
      </c>
      <c r="E798" s="23" t="s">
        <v>1925</v>
      </c>
      <c r="F798" s="29">
        <v>199100.0</v>
      </c>
      <c r="G798" s="29">
        <v>1645.0</v>
      </c>
      <c r="H798" s="29">
        <v>70.0</v>
      </c>
      <c r="I798" s="29">
        <v>1497.0</v>
      </c>
      <c r="J798" s="29">
        <v>3.0</v>
      </c>
      <c r="K798" s="29">
        <v>91.0</v>
      </c>
      <c r="L798" s="29">
        <v>132.0</v>
      </c>
      <c r="M798" s="29">
        <v>21.0</v>
      </c>
      <c r="N798" s="23">
        <f t="shared" si="1"/>
        <v>148</v>
      </c>
      <c r="O798" s="23" t="s">
        <v>138</v>
      </c>
      <c r="P798" s="23" t="s">
        <v>40</v>
      </c>
      <c r="R798" s="36"/>
    </row>
    <row r="799">
      <c r="A799" s="29">
        <v>2001.0</v>
      </c>
      <c r="B799" s="29">
        <v>11.0</v>
      </c>
      <c r="C799" s="29">
        <v>3.0</v>
      </c>
      <c r="D799" s="23" t="s">
        <v>1998</v>
      </c>
      <c r="E799" s="23" t="s">
        <v>1973</v>
      </c>
      <c r="F799" s="29">
        <v>114040.0</v>
      </c>
      <c r="G799" s="29">
        <v>1081.0</v>
      </c>
      <c r="H799" s="29">
        <v>47.0</v>
      </c>
      <c r="I799" s="29">
        <v>1027.0</v>
      </c>
      <c r="J799" s="29">
        <v>3.0</v>
      </c>
      <c r="K799" s="29">
        <v>95.0</v>
      </c>
      <c r="L799" s="29">
        <v>111.0</v>
      </c>
      <c r="M799" s="29">
        <v>21.0</v>
      </c>
      <c r="N799" s="23">
        <f t="shared" si="1"/>
        <v>54</v>
      </c>
      <c r="O799" s="23" t="s">
        <v>138</v>
      </c>
      <c r="P799" s="23" t="s">
        <v>40</v>
      </c>
      <c r="R799" s="36"/>
    </row>
    <row r="800">
      <c r="A800" s="29">
        <v>2001.0</v>
      </c>
      <c r="B800" s="29">
        <v>12.0</v>
      </c>
      <c r="C800" s="29">
        <v>3.0</v>
      </c>
      <c r="D800" s="23" t="s">
        <v>1999</v>
      </c>
      <c r="E800" s="23" t="s">
        <v>1880</v>
      </c>
      <c r="F800" s="29">
        <v>96542.0</v>
      </c>
      <c r="G800" s="29">
        <v>830.0</v>
      </c>
      <c r="H800" s="29">
        <v>40.0</v>
      </c>
      <c r="I800" s="29">
        <v>684.0</v>
      </c>
      <c r="J800" s="29">
        <v>1.0</v>
      </c>
      <c r="K800" s="29">
        <v>82.0</v>
      </c>
      <c r="L800" s="29">
        <v>141.0</v>
      </c>
      <c r="M800" s="29">
        <v>17.0</v>
      </c>
      <c r="N800" s="23">
        <f t="shared" si="1"/>
        <v>146</v>
      </c>
      <c r="O800" s="23" t="s">
        <v>138</v>
      </c>
      <c r="P800" s="23" t="s">
        <v>26</v>
      </c>
      <c r="R800" s="36"/>
    </row>
    <row r="801">
      <c r="A801" s="29">
        <v>2001.0</v>
      </c>
      <c r="B801" s="29">
        <v>23.0</v>
      </c>
      <c r="C801" s="29">
        <v>3.0</v>
      </c>
      <c r="D801" s="23" t="s">
        <v>2001</v>
      </c>
      <c r="E801" s="23" t="s">
        <v>1880</v>
      </c>
      <c r="F801" s="29">
        <v>116836.0</v>
      </c>
      <c r="G801" s="29">
        <v>975.0</v>
      </c>
      <c r="H801" s="29">
        <v>40.0</v>
      </c>
      <c r="I801" s="29">
        <v>875.0</v>
      </c>
      <c r="J801" s="29">
        <v>2.0</v>
      </c>
      <c r="K801" s="29">
        <v>89.0</v>
      </c>
      <c r="L801" s="29">
        <v>133.0</v>
      </c>
      <c r="M801" s="29">
        <v>21.0</v>
      </c>
      <c r="N801" s="23">
        <f t="shared" si="1"/>
        <v>100</v>
      </c>
      <c r="O801" s="23" t="s">
        <v>138</v>
      </c>
      <c r="P801" s="23" t="s">
        <v>26</v>
      </c>
      <c r="R801" s="36"/>
    </row>
    <row r="802">
      <c r="A802" s="29">
        <v>2001.0</v>
      </c>
      <c r="B802" s="29">
        <v>30.0</v>
      </c>
      <c r="C802" s="29">
        <v>3.0</v>
      </c>
      <c r="D802" s="23" t="s">
        <v>2057</v>
      </c>
      <c r="E802" s="23" t="s">
        <v>1925</v>
      </c>
      <c r="F802" s="29">
        <v>100000.0</v>
      </c>
      <c r="G802" s="29">
        <v>750.0</v>
      </c>
      <c r="H802" s="29">
        <v>39.0</v>
      </c>
      <c r="I802" s="29">
        <v>724.0</v>
      </c>
      <c r="J802" s="29">
        <v>1.0</v>
      </c>
      <c r="K802" s="29">
        <v>96.0</v>
      </c>
      <c r="L802" s="29">
        <v>138.0</v>
      </c>
      <c r="M802" s="29">
        <v>18.0</v>
      </c>
      <c r="N802" s="23">
        <f t="shared" si="1"/>
        <v>26</v>
      </c>
      <c r="O802" s="23" t="s">
        <v>138</v>
      </c>
      <c r="P802" s="23" t="s">
        <v>26</v>
      </c>
      <c r="R802" s="36"/>
    </row>
    <row r="803">
      <c r="A803" s="29">
        <v>2001.0</v>
      </c>
      <c r="B803" s="29">
        <v>32.0</v>
      </c>
      <c r="C803" s="29">
        <v>3.0</v>
      </c>
      <c r="D803" s="23" t="s">
        <v>2002</v>
      </c>
      <c r="E803" s="23" t="s">
        <v>1971</v>
      </c>
      <c r="F803" s="29">
        <v>105418.0</v>
      </c>
      <c r="G803" s="29">
        <v>1070.0</v>
      </c>
      <c r="H803" s="29">
        <v>53.0</v>
      </c>
      <c r="I803" s="29">
        <v>1005.0</v>
      </c>
      <c r="J803" s="29">
        <v>2.0</v>
      </c>
      <c r="K803" s="29">
        <v>93.0</v>
      </c>
      <c r="L803" s="29">
        <v>104.0</v>
      </c>
      <c r="M803" s="29">
        <v>18.0</v>
      </c>
      <c r="N803" s="23">
        <f t="shared" si="1"/>
        <v>65</v>
      </c>
      <c r="O803" s="23" t="s">
        <v>138</v>
      </c>
      <c r="P803" s="23" t="s">
        <v>26</v>
      </c>
      <c r="R803" s="36"/>
    </row>
    <row r="804">
      <c r="A804" s="29">
        <v>2001.0</v>
      </c>
      <c r="B804" s="29">
        <v>40.0</v>
      </c>
      <c r="C804" s="29">
        <v>3.0</v>
      </c>
      <c r="D804" s="23" t="s">
        <v>2003</v>
      </c>
      <c r="E804" s="23" t="s">
        <v>1880</v>
      </c>
      <c r="F804" s="29">
        <v>57000.0</v>
      </c>
      <c r="G804" s="29">
        <v>540.0</v>
      </c>
      <c r="H804" s="29">
        <v>24.0</v>
      </c>
      <c r="I804" s="29">
        <v>406.0</v>
      </c>
      <c r="J804" s="29">
        <v>2.0</v>
      </c>
      <c r="K804" s="29">
        <v>75.0</v>
      </c>
      <c r="L804" s="29">
        <v>140.0</v>
      </c>
      <c r="M804" s="29">
        <v>16.0</v>
      </c>
      <c r="N804" s="23">
        <f t="shared" si="1"/>
        <v>134</v>
      </c>
      <c r="O804" s="23" t="s">
        <v>138</v>
      </c>
      <c r="P804" s="23" t="s">
        <v>26</v>
      </c>
      <c r="R804" s="36"/>
    </row>
    <row r="805">
      <c r="A805" s="29">
        <v>2001.0</v>
      </c>
      <c r="B805" s="29">
        <v>43.0</v>
      </c>
      <c r="C805" s="29">
        <v>3.0</v>
      </c>
      <c r="D805" s="23" t="s">
        <v>2004</v>
      </c>
      <c r="E805" s="23" t="s">
        <v>1972</v>
      </c>
      <c r="F805" s="29">
        <v>546392.0</v>
      </c>
      <c r="G805" s="29">
        <v>5714.0</v>
      </c>
      <c r="H805" s="29">
        <v>228.0</v>
      </c>
      <c r="I805" s="29">
        <v>4621.0</v>
      </c>
      <c r="J805" s="29">
        <v>12.0</v>
      </c>
      <c r="K805" s="29">
        <v>80.0</v>
      </c>
      <c r="L805" s="29">
        <v>118.0</v>
      </c>
      <c r="M805" s="29">
        <v>20.0</v>
      </c>
      <c r="N805" s="23">
        <f t="shared" si="1"/>
        <v>1093</v>
      </c>
      <c r="O805" s="23" t="s">
        <v>138</v>
      </c>
      <c r="P805" s="23" t="s">
        <v>40</v>
      </c>
      <c r="R805" s="36"/>
    </row>
    <row r="806">
      <c r="A806" s="29">
        <v>2001.0</v>
      </c>
      <c r="B806" s="29">
        <v>47.0</v>
      </c>
      <c r="C806" s="29">
        <v>3.0</v>
      </c>
      <c r="D806" s="23" t="s">
        <v>2005</v>
      </c>
      <c r="E806" s="23" t="s">
        <v>1946</v>
      </c>
      <c r="F806" s="29">
        <v>135938.0</v>
      </c>
      <c r="G806" s="29">
        <v>1174.0</v>
      </c>
      <c r="H806" s="29">
        <v>48.0</v>
      </c>
      <c r="I806" s="29">
        <v>880.0</v>
      </c>
      <c r="J806" s="29">
        <v>2.0</v>
      </c>
      <c r="K806" s="29">
        <v>74.0</v>
      </c>
      <c r="L806" s="29">
        <v>154.0</v>
      </c>
      <c r="M806" s="29">
        <v>18.0</v>
      </c>
      <c r="N806" s="23">
        <f t="shared" si="1"/>
        <v>294</v>
      </c>
      <c r="O806" s="23" t="s">
        <v>138</v>
      </c>
      <c r="P806" s="23" t="s">
        <v>26</v>
      </c>
      <c r="R806" s="36"/>
    </row>
    <row r="807">
      <c r="A807" s="29">
        <v>2001.0</v>
      </c>
      <c r="B807" s="29">
        <v>48.0</v>
      </c>
      <c r="C807" s="29">
        <v>3.0</v>
      </c>
      <c r="D807" s="23" t="s">
        <v>2008</v>
      </c>
      <c r="E807" s="23" t="s">
        <v>1880</v>
      </c>
      <c r="F807" s="29">
        <v>139000.0</v>
      </c>
      <c r="G807" s="29">
        <v>1263.0</v>
      </c>
      <c r="H807" s="29">
        <v>63.0</v>
      </c>
      <c r="I807" s="29">
        <v>1272.0</v>
      </c>
      <c r="J807" s="29">
        <v>3.0</v>
      </c>
      <c r="K807" s="29">
        <v>100.0</v>
      </c>
      <c r="L807" s="29">
        <v>109.0</v>
      </c>
      <c r="M807" s="29">
        <v>20.0</v>
      </c>
      <c r="N807" s="23">
        <f t="shared" si="1"/>
        <v>-9</v>
      </c>
      <c r="O807" s="23" t="s">
        <v>138</v>
      </c>
      <c r="P807" s="23" t="s">
        <v>26</v>
      </c>
      <c r="R807" s="36"/>
    </row>
    <row r="808">
      <c r="A808" s="29">
        <v>2001.0</v>
      </c>
      <c r="B808" s="29">
        <v>49.0</v>
      </c>
      <c r="C808" s="29">
        <v>3.0</v>
      </c>
      <c r="D808" s="23" t="s">
        <v>2009</v>
      </c>
      <c r="E808" s="23" t="s">
        <v>1973</v>
      </c>
      <c r="F808" s="29">
        <v>378862.0</v>
      </c>
      <c r="G808" s="29">
        <v>3860.0</v>
      </c>
      <c r="H808" s="29">
        <v>179.0</v>
      </c>
      <c r="I808" s="29">
        <v>3489.0</v>
      </c>
      <c r="J808" s="29">
        <v>9.0</v>
      </c>
      <c r="K808" s="29">
        <v>90.0</v>
      </c>
      <c r="L808" s="29">
        <v>108.0</v>
      </c>
      <c r="M808" s="29">
        <v>19.0</v>
      </c>
      <c r="N808" s="23">
        <f t="shared" si="1"/>
        <v>371</v>
      </c>
      <c r="O808" s="23" t="s">
        <v>138</v>
      </c>
      <c r="P808" s="23" t="s">
        <v>40</v>
      </c>
      <c r="R808" s="36"/>
    </row>
    <row r="809">
      <c r="A809" s="29">
        <v>2001.0</v>
      </c>
      <c r="B809" s="29">
        <v>52.0</v>
      </c>
      <c r="C809" s="29">
        <v>3.0</v>
      </c>
      <c r="D809" s="23" t="s">
        <v>2010</v>
      </c>
      <c r="E809" s="23" t="s">
        <v>1904</v>
      </c>
      <c r="F809" s="29">
        <v>190120.0</v>
      </c>
      <c r="G809" s="29">
        <v>2040.0</v>
      </c>
      <c r="H809" s="29">
        <v>94.0</v>
      </c>
      <c r="I809" s="29">
        <v>1938.0</v>
      </c>
      <c r="J809" s="29">
        <v>4.0</v>
      </c>
      <c r="K809" s="29">
        <v>95.0</v>
      </c>
      <c r="L809" s="29">
        <v>98.0</v>
      </c>
      <c r="M809" s="29">
        <v>20.0</v>
      </c>
      <c r="N809" s="23">
        <f t="shared" si="1"/>
        <v>102</v>
      </c>
      <c r="O809" s="23" t="s">
        <v>138</v>
      </c>
      <c r="P809" s="23" t="s">
        <v>26</v>
      </c>
      <c r="R809" s="36"/>
    </row>
    <row r="810">
      <c r="A810" s="29">
        <v>2001.0</v>
      </c>
      <c r="B810" s="29">
        <v>54.0</v>
      </c>
      <c r="C810" s="29">
        <v>3.0</v>
      </c>
      <c r="D810" s="23" t="s">
        <v>2011</v>
      </c>
      <c r="E810" s="23" t="s">
        <v>1904</v>
      </c>
      <c r="F810" s="29">
        <v>326425.0</v>
      </c>
      <c r="G810" s="29">
        <v>3166.0</v>
      </c>
      <c r="H810" s="29">
        <v>160.0</v>
      </c>
      <c r="I810" s="29">
        <v>3493.0</v>
      </c>
      <c r="J810" s="29">
        <v>6.0</v>
      </c>
      <c r="K810" s="29">
        <v>110.0</v>
      </c>
      <c r="L810" s="29">
        <v>93.0</v>
      </c>
      <c r="M810" s="29">
        <v>21.0</v>
      </c>
      <c r="N810" s="23">
        <f t="shared" si="1"/>
        <v>-327</v>
      </c>
      <c r="O810" s="23" t="s">
        <v>138</v>
      </c>
      <c r="P810" s="23" t="s">
        <v>26</v>
      </c>
      <c r="R810" s="36"/>
    </row>
    <row r="811">
      <c r="A811" s="29">
        <v>2001.0</v>
      </c>
      <c r="B811" s="29">
        <v>56.0</v>
      </c>
      <c r="C811" s="29">
        <v>3.0</v>
      </c>
      <c r="D811" s="23" t="s">
        <v>2014</v>
      </c>
      <c r="E811" s="23" t="s">
        <v>1904</v>
      </c>
      <c r="F811" s="29">
        <v>73699.0</v>
      </c>
      <c r="G811" s="29">
        <v>999.0</v>
      </c>
      <c r="H811" s="29">
        <v>40.0</v>
      </c>
      <c r="I811" s="29">
        <v>990.0</v>
      </c>
      <c r="J811" s="29">
        <v>3.0</v>
      </c>
      <c r="K811" s="29">
        <v>99.0</v>
      </c>
      <c r="L811" s="29">
        <v>74.0</v>
      </c>
      <c r="M811" s="29">
        <v>24.0</v>
      </c>
      <c r="N811" s="23">
        <f t="shared" si="1"/>
        <v>9</v>
      </c>
      <c r="O811" s="23" t="s">
        <v>138</v>
      </c>
      <c r="P811" s="23" t="s">
        <v>26</v>
      </c>
      <c r="R811" s="36"/>
    </row>
    <row r="812">
      <c r="A812" s="29">
        <v>2001.0</v>
      </c>
      <c r="B812" s="29">
        <v>64.0</v>
      </c>
      <c r="C812" s="29">
        <v>3.0</v>
      </c>
      <c r="D812" s="23" t="s">
        <v>2015</v>
      </c>
      <c r="E812" s="23" t="s">
        <v>2006</v>
      </c>
      <c r="F812" s="29">
        <v>2406713.0</v>
      </c>
      <c r="G812" s="29">
        <v>15789.0</v>
      </c>
      <c r="H812" s="29">
        <v>780.0</v>
      </c>
      <c r="I812" s="29">
        <v>14694.0</v>
      </c>
      <c r="J812" s="29">
        <v>26.0</v>
      </c>
      <c r="K812" s="29">
        <v>93.0</v>
      </c>
      <c r="L812" s="29">
        <v>163.0</v>
      </c>
      <c r="M812" s="29">
        <v>18.0</v>
      </c>
      <c r="N812" s="23">
        <f t="shared" si="1"/>
        <v>1095</v>
      </c>
      <c r="O812" s="23" t="s">
        <v>138</v>
      </c>
      <c r="P812" s="23" t="s">
        <v>2007</v>
      </c>
      <c r="Q812" s="36"/>
      <c r="R812" s="36"/>
    </row>
    <row r="813">
      <c r="A813" s="29">
        <v>2001.0</v>
      </c>
      <c r="B813" s="29">
        <v>67.0</v>
      </c>
      <c r="C813" s="29">
        <v>3.0</v>
      </c>
      <c r="D813" s="23" t="s">
        <v>2058</v>
      </c>
      <c r="E813" s="23" t="s">
        <v>1880</v>
      </c>
      <c r="F813" s="29">
        <v>130090.0</v>
      </c>
      <c r="G813" s="29">
        <v>1265.0</v>
      </c>
      <c r="H813" s="29">
        <v>58.0</v>
      </c>
      <c r="I813" s="29">
        <v>985.0</v>
      </c>
      <c r="J813" s="29">
        <v>2.0</v>
      </c>
      <c r="K813" s="29">
        <v>77.0</v>
      </c>
      <c r="L813" s="29">
        <v>132.0</v>
      </c>
      <c r="M813" s="29">
        <v>16.0</v>
      </c>
      <c r="N813" s="23">
        <f t="shared" si="1"/>
        <v>280</v>
      </c>
      <c r="O813" s="23" t="s">
        <v>138</v>
      </c>
      <c r="P813" s="23" t="s">
        <v>26</v>
      </c>
      <c r="R813" s="36"/>
    </row>
    <row r="814">
      <c r="A814" s="29">
        <v>2001.0</v>
      </c>
      <c r="B814" s="29">
        <v>77.0</v>
      </c>
      <c r="C814" s="29">
        <v>3.0</v>
      </c>
      <c r="D814" s="23" t="s">
        <v>2016</v>
      </c>
      <c r="E814" s="23" t="s">
        <v>1973</v>
      </c>
      <c r="F814" s="29">
        <v>503648.0</v>
      </c>
      <c r="G814" s="29">
        <v>4863.0</v>
      </c>
      <c r="H814" s="29">
        <v>195.0</v>
      </c>
      <c r="I814" s="29">
        <v>3669.0</v>
      </c>
      <c r="J814" s="29">
        <v>10.0</v>
      </c>
      <c r="K814" s="29">
        <v>75.0</v>
      </c>
      <c r="L814" s="29">
        <v>137.0</v>
      </c>
      <c r="M814" s="29">
        <v>18.0</v>
      </c>
      <c r="N814" s="23">
        <f t="shared" si="1"/>
        <v>1194</v>
      </c>
      <c r="O814" s="23" t="s">
        <v>138</v>
      </c>
      <c r="P814" s="23" t="s">
        <v>40</v>
      </c>
      <c r="R814" s="36"/>
    </row>
    <row r="815">
      <c r="A815" s="29">
        <v>2001.0</v>
      </c>
      <c r="B815" s="29">
        <v>78.0</v>
      </c>
      <c r="C815" s="29">
        <v>3.0</v>
      </c>
      <c r="D815" s="23" t="s">
        <v>2054</v>
      </c>
      <c r="E815" s="23" t="s">
        <v>1880</v>
      </c>
      <c r="F815" s="29">
        <v>106794.0</v>
      </c>
      <c r="G815" s="29">
        <v>1109.0</v>
      </c>
      <c r="H815" s="29">
        <v>58.0</v>
      </c>
      <c r="I815" s="29">
        <v>779.0</v>
      </c>
      <c r="J815" s="29">
        <v>3.0</v>
      </c>
      <c r="K815" s="29">
        <v>70.0</v>
      </c>
      <c r="L815" s="29">
        <v>137.0</v>
      </c>
      <c r="M815" s="29">
        <v>13.0</v>
      </c>
      <c r="N815" s="23">
        <f t="shared" si="1"/>
        <v>330</v>
      </c>
      <c r="O815" s="23" t="s">
        <v>138</v>
      </c>
      <c r="P815" s="23" t="s">
        <v>26</v>
      </c>
      <c r="R815" s="36"/>
    </row>
    <row r="816">
      <c r="A816" s="29">
        <v>2001.0</v>
      </c>
      <c r="B816" s="29">
        <v>79.0</v>
      </c>
      <c r="C816" s="29">
        <v>3.0</v>
      </c>
      <c r="D816" s="23" t="s">
        <v>2059</v>
      </c>
      <c r="E816" s="23" t="s">
        <v>1904</v>
      </c>
      <c r="F816" s="29">
        <v>98341.0</v>
      </c>
      <c r="G816" s="29">
        <v>826.0</v>
      </c>
      <c r="H816" s="29">
        <v>38.0</v>
      </c>
      <c r="I816" s="29">
        <v>637.0</v>
      </c>
      <c r="J816" s="29">
        <v>1.0</v>
      </c>
      <c r="K816" s="29">
        <v>77.0</v>
      </c>
      <c r="L816" s="29">
        <v>154.0</v>
      </c>
      <c r="M816" s="29">
        <v>16.0</v>
      </c>
      <c r="N816" s="23">
        <f t="shared" si="1"/>
        <v>189</v>
      </c>
      <c r="O816" s="23" t="s">
        <v>138</v>
      </c>
      <c r="P816" s="23" t="s">
        <v>26</v>
      </c>
      <c r="R816" s="36"/>
    </row>
    <row r="817">
      <c r="A817" s="29">
        <v>2001.0</v>
      </c>
      <c r="B817" s="29">
        <v>89.0</v>
      </c>
      <c r="C817" s="29">
        <v>3.0</v>
      </c>
      <c r="D817" s="23" t="s">
        <v>2017</v>
      </c>
      <c r="E817" s="23" t="s">
        <v>2006</v>
      </c>
      <c r="F817" s="29">
        <v>676757.0</v>
      </c>
      <c r="G817" s="29">
        <v>6156.0</v>
      </c>
      <c r="H817" s="29">
        <v>248.0</v>
      </c>
      <c r="I817" s="29">
        <v>5445.0</v>
      </c>
      <c r="J817" s="29">
        <v>10.0</v>
      </c>
      <c r="K817" s="29">
        <v>88.0</v>
      </c>
      <c r="L817" s="29">
        <v>124.0</v>
      </c>
      <c r="M817" s="29">
        <v>21.0</v>
      </c>
      <c r="N817" s="23">
        <f t="shared" si="1"/>
        <v>711</v>
      </c>
      <c r="O817" s="23" t="s">
        <v>138</v>
      </c>
      <c r="P817" s="23" t="s">
        <v>2007</v>
      </c>
      <c r="Q817" s="36"/>
      <c r="R817" s="36"/>
    </row>
    <row r="818">
      <c r="A818" s="29">
        <v>2001.0</v>
      </c>
      <c r="B818" s="29">
        <v>94.0</v>
      </c>
      <c r="C818" s="29">
        <v>3.0</v>
      </c>
      <c r="D818" s="23" t="s">
        <v>2018</v>
      </c>
      <c r="E818" s="23" t="s">
        <v>1925</v>
      </c>
      <c r="F818" s="29">
        <v>229459.0</v>
      </c>
      <c r="G818" s="29">
        <v>1780.0</v>
      </c>
      <c r="H818" s="29">
        <v>89.0</v>
      </c>
      <c r="I818" s="29">
        <v>1737.0</v>
      </c>
      <c r="J818" s="29">
        <v>4.0</v>
      </c>
      <c r="K818" s="29">
        <v>97.0</v>
      </c>
      <c r="L818" s="29">
        <v>132.0</v>
      </c>
      <c r="M818" s="29">
        <v>19.0</v>
      </c>
      <c r="N818" s="23">
        <f t="shared" si="1"/>
        <v>43</v>
      </c>
      <c r="O818" s="23" t="s">
        <v>138</v>
      </c>
      <c r="P818" s="23" t="s">
        <v>40</v>
      </c>
      <c r="R818" s="36"/>
    </row>
    <row r="819">
      <c r="A819" s="29">
        <v>2001.0</v>
      </c>
      <c r="B819" s="29">
        <v>110.0</v>
      </c>
      <c r="C819" s="29">
        <v>3.0</v>
      </c>
      <c r="D819" s="23" t="s">
        <v>2019</v>
      </c>
      <c r="E819" s="23" t="s">
        <v>1946</v>
      </c>
      <c r="F819" s="29">
        <v>163940.0</v>
      </c>
      <c r="G819" s="29">
        <v>1456.0</v>
      </c>
      <c r="H819" s="29">
        <v>87.0</v>
      </c>
      <c r="I819" s="29">
        <v>1237.0</v>
      </c>
      <c r="J819" s="29">
        <v>3.0</v>
      </c>
      <c r="K819" s="29">
        <v>84.0</v>
      </c>
      <c r="L819" s="29">
        <v>132.0</v>
      </c>
      <c r="M819" s="29">
        <v>14.0</v>
      </c>
      <c r="N819" s="23">
        <f t="shared" si="1"/>
        <v>219</v>
      </c>
      <c r="O819" s="23" t="s">
        <v>138</v>
      </c>
      <c r="P819" s="23" t="s">
        <v>40</v>
      </c>
      <c r="R819" s="36"/>
    </row>
    <row r="820">
      <c r="A820" s="29">
        <v>2001.0</v>
      </c>
      <c r="B820" s="29">
        <v>119.0</v>
      </c>
      <c r="C820" s="29">
        <v>3.0</v>
      </c>
      <c r="D820" s="23" t="s">
        <v>2020</v>
      </c>
      <c r="E820" s="23" t="s">
        <v>1925</v>
      </c>
      <c r="F820" s="29">
        <v>144116.0</v>
      </c>
      <c r="G820" s="29">
        <v>1340.0</v>
      </c>
      <c r="H820" s="29">
        <v>65.0</v>
      </c>
      <c r="I820" s="29">
        <v>1159.0</v>
      </c>
      <c r="J820" s="29">
        <v>3.0</v>
      </c>
      <c r="K820" s="29">
        <v>86.0</v>
      </c>
      <c r="L820" s="29">
        <v>124.0</v>
      </c>
      <c r="M820" s="29">
        <v>17.0</v>
      </c>
      <c r="N820" s="23">
        <f t="shared" si="1"/>
        <v>181</v>
      </c>
      <c r="O820" s="23" t="s">
        <v>138</v>
      </c>
      <c r="P820" s="23" t="s">
        <v>40</v>
      </c>
      <c r="R820" s="36"/>
    </row>
    <row r="821">
      <c r="A821" s="29">
        <v>2001.0</v>
      </c>
      <c r="B821" s="29">
        <v>128.0</v>
      </c>
      <c r="C821" s="29">
        <v>3.0</v>
      </c>
      <c r="D821" s="23" t="s">
        <v>2023</v>
      </c>
      <c r="E821" s="23" t="s">
        <v>2094</v>
      </c>
      <c r="F821" s="29">
        <v>290118.0</v>
      </c>
      <c r="G821" s="29">
        <v>2985.0</v>
      </c>
      <c r="H821" s="29">
        <v>120.0</v>
      </c>
      <c r="I821" s="29">
        <v>2755.0</v>
      </c>
      <c r="J821" s="29">
        <v>5.0</v>
      </c>
      <c r="K821" s="29">
        <v>92.0</v>
      </c>
      <c r="L821" s="29">
        <v>105.0</v>
      </c>
      <c r="M821" s="29">
        <v>22.0</v>
      </c>
      <c r="N821" s="23">
        <f t="shared" si="1"/>
        <v>230</v>
      </c>
      <c r="O821" s="23" t="s">
        <v>138</v>
      </c>
      <c r="P821" s="23" t="s">
        <v>26</v>
      </c>
      <c r="R821" s="36"/>
    </row>
    <row r="822">
      <c r="A822" s="29">
        <v>2001.0</v>
      </c>
      <c r="B822" s="29">
        <v>129.0</v>
      </c>
      <c r="C822" s="29">
        <v>3.0</v>
      </c>
      <c r="D822" s="23" t="s">
        <v>2025</v>
      </c>
      <c r="E822" s="23" t="s">
        <v>1880</v>
      </c>
      <c r="F822" s="29">
        <v>92000.0</v>
      </c>
      <c r="G822" s="29">
        <v>750.0</v>
      </c>
      <c r="H822" s="29">
        <v>50.0</v>
      </c>
      <c r="I822" s="29">
        <v>726.0</v>
      </c>
      <c r="J822" s="29">
        <v>1.0</v>
      </c>
      <c r="K822" s="29">
        <v>96.0</v>
      </c>
      <c r="L822" s="29">
        <v>126.0</v>
      </c>
      <c r="M822" s="29">
        <v>14.0</v>
      </c>
      <c r="N822" s="23">
        <f t="shared" si="1"/>
        <v>24</v>
      </c>
      <c r="O822" s="23" t="s">
        <v>138</v>
      </c>
      <c r="P822" s="23" t="s">
        <v>26</v>
      </c>
      <c r="R822" s="36"/>
    </row>
    <row r="823">
      <c r="A823" s="29">
        <v>2001.0</v>
      </c>
      <c r="B823" s="29">
        <v>131.0</v>
      </c>
      <c r="C823" s="29">
        <v>3.0</v>
      </c>
      <c r="D823" s="23" t="s">
        <v>2027</v>
      </c>
      <c r="E823" s="23" t="s">
        <v>1925</v>
      </c>
      <c r="F823" s="29">
        <v>387352.0</v>
      </c>
      <c r="G823" s="29">
        <v>3335.0</v>
      </c>
      <c r="H823" s="29">
        <v>165.0</v>
      </c>
      <c r="I823" s="29">
        <v>2919.0</v>
      </c>
      <c r="J823" s="29">
        <v>9.0</v>
      </c>
      <c r="K823" s="29">
        <v>87.0</v>
      </c>
      <c r="L823" s="29">
        <v>132.0</v>
      </c>
      <c r="M823" s="29">
        <v>17.0</v>
      </c>
      <c r="N823" s="23">
        <f t="shared" si="1"/>
        <v>416</v>
      </c>
      <c r="O823" s="23" t="s">
        <v>138</v>
      </c>
      <c r="P823" s="23" t="s">
        <v>26</v>
      </c>
      <c r="R823" s="36"/>
    </row>
    <row r="824">
      <c r="A824" s="29">
        <v>2001.0</v>
      </c>
      <c r="B824" s="29">
        <v>132.0</v>
      </c>
      <c r="C824" s="29">
        <v>3.0</v>
      </c>
      <c r="D824" s="23" t="s">
        <v>2029</v>
      </c>
      <c r="E824" s="23" t="s">
        <v>1904</v>
      </c>
      <c r="F824" s="29">
        <v>235223.0</v>
      </c>
      <c r="G824" s="29">
        <v>2216.0</v>
      </c>
      <c r="H824" s="29">
        <v>124.0</v>
      </c>
      <c r="I824" s="29">
        <v>2443.0</v>
      </c>
      <c r="J824" s="29">
        <v>5.0</v>
      </c>
      <c r="K824" s="29">
        <v>110.0</v>
      </c>
      <c r="L824" s="29">
        <v>96.0</v>
      </c>
      <c r="M824" s="29">
        <v>19.0</v>
      </c>
      <c r="N824" s="23">
        <f t="shared" si="1"/>
        <v>-227</v>
      </c>
      <c r="O824" s="23" t="s">
        <v>138</v>
      </c>
      <c r="P824" s="23" t="s">
        <v>26</v>
      </c>
      <c r="R824" s="36"/>
    </row>
    <row r="825">
      <c r="A825" s="29">
        <v>2001.0</v>
      </c>
      <c r="B825" s="29">
        <v>134.0</v>
      </c>
      <c r="C825" s="29">
        <v>3.0</v>
      </c>
      <c r="D825" s="23" t="s">
        <v>2031</v>
      </c>
      <c r="E825" s="23" t="s">
        <v>1946</v>
      </c>
      <c r="F825" s="29">
        <v>120596.0</v>
      </c>
      <c r="G825" s="29">
        <v>1166.0</v>
      </c>
      <c r="H825" s="29">
        <v>55.0</v>
      </c>
      <c r="I825" s="29">
        <v>980.0</v>
      </c>
      <c r="J825" s="29">
        <v>4.0</v>
      </c>
      <c r="K825" s="29">
        <v>84.0</v>
      </c>
      <c r="L825" s="29">
        <v>123.0</v>
      </c>
      <c r="M825" s="29">
        <v>17.0</v>
      </c>
      <c r="N825" s="23">
        <f t="shared" si="1"/>
        <v>186</v>
      </c>
      <c r="O825" s="23" t="s">
        <v>138</v>
      </c>
      <c r="P825" s="23" t="s">
        <v>26</v>
      </c>
      <c r="R825" s="36"/>
    </row>
    <row r="826">
      <c r="A826" s="29">
        <v>2001.0</v>
      </c>
      <c r="B826" s="29">
        <v>139.0</v>
      </c>
      <c r="C826" s="29">
        <v>3.0</v>
      </c>
      <c r="D826" s="23" t="s">
        <v>2033</v>
      </c>
      <c r="E826" s="23" t="s">
        <v>1880</v>
      </c>
      <c r="F826" s="29">
        <v>79998.0</v>
      </c>
      <c r="G826" s="29">
        <v>850.0</v>
      </c>
      <c r="H826" s="29">
        <v>35.0</v>
      </c>
      <c r="I826" s="29">
        <v>801.0</v>
      </c>
      <c r="J826" s="29">
        <v>2.0</v>
      </c>
      <c r="K826" s="29">
        <v>94.0</v>
      </c>
      <c r="L826" s="29">
        <v>99.0</v>
      </c>
      <c r="M826" s="29">
        <v>22.0</v>
      </c>
      <c r="N826" s="23">
        <f t="shared" si="1"/>
        <v>49</v>
      </c>
      <c r="O826" s="23" t="s">
        <v>138</v>
      </c>
      <c r="P826" s="23" t="s">
        <v>26</v>
      </c>
      <c r="R826" s="36"/>
    </row>
    <row r="827">
      <c r="A827" s="29">
        <v>2001.0</v>
      </c>
      <c r="B827" s="29">
        <v>142.0</v>
      </c>
      <c r="C827" s="29">
        <v>3.0</v>
      </c>
      <c r="D827" s="23" t="s">
        <v>2035</v>
      </c>
      <c r="E827" s="23" t="s">
        <v>1925</v>
      </c>
      <c r="F827" s="29">
        <v>122654.0</v>
      </c>
      <c r="G827" s="29">
        <v>1295.0</v>
      </c>
      <c r="H827" s="29">
        <v>51.0</v>
      </c>
      <c r="I827" s="29">
        <v>1143.0</v>
      </c>
      <c r="J827" s="29">
        <v>2.0</v>
      </c>
      <c r="K827" s="29">
        <v>88.0</v>
      </c>
      <c r="L827" s="29">
        <v>107.0</v>
      </c>
      <c r="M827" s="29">
        <v>22.0</v>
      </c>
      <c r="N827" s="23">
        <f t="shared" si="1"/>
        <v>152</v>
      </c>
      <c r="O827" s="23" t="s">
        <v>138</v>
      </c>
      <c r="P827" s="23" t="s">
        <v>26</v>
      </c>
      <c r="R827" s="36"/>
    </row>
    <row r="828">
      <c r="A828" s="29">
        <v>2001.0</v>
      </c>
      <c r="B828" s="29">
        <v>146.0</v>
      </c>
      <c r="C828" s="29">
        <v>3.0</v>
      </c>
      <c r="D828" s="23" t="s">
        <v>2036</v>
      </c>
      <c r="E828" s="23" t="s">
        <v>1973</v>
      </c>
      <c r="F828" s="29">
        <v>237212.0</v>
      </c>
      <c r="G828" s="29">
        <v>2266.0</v>
      </c>
      <c r="H828" s="29">
        <v>118.0</v>
      </c>
      <c r="I828" s="29">
        <v>1956.0</v>
      </c>
      <c r="J828" s="29">
        <v>5.0</v>
      </c>
      <c r="K828" s="29">
        <v>86.0</v>
      </c>
      <c r="L828" s="29">
        <v>121.0</v>
      </c>
      <c r="M828" s="29">
        <v>16.0</v>
      </c>
      <c r="N828" s="23">
        <f t="shared" si="1"/>
        <v>310</v>
      </c>
      <c r="O828" s="23" t="s">
        <v>138</v>
      </c>
      <c r="P828" s="23" t="s">
        <v>40</v>
      </c>
      <c r="R828" s="36"/>
    </row>
    <row r="829">
      <c r="A829" s="29">
        <v>2001.0</v>
      </c>
      <c r="B829" s="29">
        <v>155.0</v>
      </c>
      <c r="C829" s="29">
        <v>3.0</v>
      </c>
      <c r="D829" s="23" t="s">
        <v>2038</v>
      </c>
      <c r="E829" s="23" t="s">
        <v>1904</v>
      </c>
      <c r="F829" s="29">
        <v>640131.0</v>
      </c>
      <c r="G829" s="29">
        <v>4341.0</v>
      </c>
      <c r="H829" s="29">
        <v>233.0</v>
      </c>
      <c r="I829" s="29">
        <v>4448.0</v>
      </c>
      <c r="J829" s="29">
        <v>11.0</v>
      </c>
      <c r="K829" s="29">
        <v>102.0</v>
      </c>
      <c r="L829" s="29">
        <v>143.0</v>
      </c>
      <c r="M829" s="29">
        <v>19.0</v>
      </c>
      <c r="N829" s="23">
        <f t="shared" si="1"/>
        <v>-107</v>
      </c>
      <c r="O829" s="23" t="s">
        <v>138</v>
      </c>
      <c r="P829" s="23" t="s">
        <v>40</v>
      </c>
      <c r="R829" s="36"/>
    </row>
    <row r="830">
      <c r="A830" s="29">
        <v>2001.0</v>
      </c>
      <c r="B830" s="29">
        <v>159.0</v>
      </c>
      <c r="C830" s="29">
        <v>3.0</v>
      </c>
      <c r="D830" s="23" t="s">
        <v>2039</v>
      </c>
      <c r="E830" s="23" t="s">
        <v>1925</v>
      </c>
      <c r="F830" s="29">
        <v>279136.0</v>
      </c>
      <c r="G830" s="29">
        <v>1783.0</v>
      </c>
      <c r="H830" s="29">
        <v>84.0</v>
      </c>
      <c r="I830" s="29">
        <v>1912.0</v>
      </c>
      <c r="J830" s="29">
        <v>5.0</v>
      </c>
      <c r="K830" s="29">
        <v>107.0</v>
      </c>
      <c r="L830" s="29">
        <v>145.0</v>
      </c>
      <c r="M830" s="29">
        <v>22.0</v>
      </c>
      <c r="N830" s="23">
        <f t="shared" si="1"/>
        <v>-129</v>
      </c>
      <c r="O830" s="23" t="s">
        <v>138</v>
      </c>
      <c r="P830" s="23" t="s">
        <v>40</v>
      </c>
      <c r="R830" s="36"/>
    </row>
    <row r="831">
      <c r="A831" s="29">
        <v>2001.0</v>
      </c>
      <c r="B831" s="29">
        <v>160.0</v>
      </c>
      <c r="C831" s="29">
        <v>3.0</v>
      </c>
      <c r="D831" s="23" t="s">
        <v>2055</v>
      </c>
      <c r="E831" s="23" t="s">
        <v>1880</v>
      </c>
      <c r="F831" s="29">
        <v>30500.0</v>
      </c>
      <c r="G831" s="29">
        <v>323.0</v>
      </c>
      <c r="H831" s="29">
        <v>15.0</v>
      </c>
      <c r="I831" s="29">
        <v>264.0</v>
      </c>
      <c r="J831" s="29">
        <v>1.0</v>
      </c>
      <c r="K831" s="29">
        <v>81.0</v>
      </c>
      <c r="L831" s="29">
        <v>115.0</v>
      </c>
      <c r="M831" s="29">
        <v>17.0</v>
      </c>
      <c r="N831" s="23">
        <f t="shared" si="1"/>
        <v>59</v>
      </c>
      <c r="O831" s="23" t="s">
        <v>138</v>
      </c>
      <c r="P831" s="23" t="s">
        <v>26</v>
      </c>
      <c r="R831" s="36"/>
    </row>
    <row r="832">
      <c r="A832" s="29">
        <v>2001.0</v>
      </c>
      <c r="B832" s="29">
        <v>164.0</v>
      </c>
      <c r="C832" s="29">
        <v>3.0</v>
      </c>
      <c r="D832" s="23" t="s">
        <v>2042</v>
      </c>
      <c r="E832" s="23" t="s">
        <v>1925</v>
      </c>
      <c r="F832" s="29">
        <v>286340.0</v>
      </c>
      <c r="G832" s="29">
        <v>2619.0</v>
      </c>
      <c r="H832" s="29">
        <v>123.0</v>
      </c>
      <c r="I832" s="29">
        <v>1981.0</v>
      </c>
      <c r="J832" s="29">
        <v>5.0</v>
      </c>
      <c r="K832" s="29">
        <v>75.0</v>
      </c>
      <c r="L832" s="29">
        <v>144.0</v>
      </c>
      <c r="M832" s="29">
        <v>16.0</v>
      </c>
      <c r="N832" s="23">
        <f t="shared" si="1"/>
        <v>638</v>
      </c>
      <c r="O832" s="23" t="s">
        <v>138</v>
      </c>
      <c r="P832" s="23" t="s">
        <v>40</v>
      </c>
      <c r="R832" s="36"/>
    </row>
    <row r="833">
      <c r="A833" s="29">
        <v>2001.0</v>
      </c>
      <c r="B833" s="29">
        <v>165.0</v>
      </c>
      <c r="C833" s="29">
        <v>3.0</v>
      </c>
      <c r="D833" s="23" t="s">
        <v>2045</v>
      </c>
      <c r="E833" s="23" t="s">
        <v>1973</v>
      </c>
      <c r="F833" s="29">
        <v>128829.0</v>
      </c>
      <c r="G833" s="29">
        <v>1125.0</v>
      </c>
      <c r="H833" s="29">
        <v>61.0</v>
      </c>
      <c r="I833" s="29">
        <v>963.0</v>
      </c>
      <c r="J833" s="29">
        <v>2.0</v>
      </c>
      <c r="K833" s="29">
        <v>85.0</v>
      </c>
      <c r="L833" s="29">
        <v>133.0</v>
      </c>
      <c r="M833" s="29">
        <v>15.0</v>
      </c>
      <c r="N833" s="23">
        <f t="shared" si="1"/>
        <v>162</v>
      </c>
      <c r="O833" s="23" t="s">
        <v>138</v>
      </c>
      <c r="P833" s="23" t="s">
        <v>40</v>
      </c>
      <c r="R833" s="36"/>
    </row>
    <row r="834">
      <c r="A834" s="29">
        <v>2001.0</v>
      </c>
      <c r="B834" s="29">
        <v>43.0</v>
      </c>
      <c r="C834" s="29">
        <v>9.0</v>
      </c>
      <c r="D834" s="23" t="s">
        <v>2004</v>
      </c>
      <c r="E834" s="23" t="s">
        <v>1972</v>
      </c>
      <c r="F834" s="29">
        <v>42800.0</v>
      </c>
      <c r="G834" s="29">
        <v>252.0</v>
      </c>
      <c r="H834" s="29">
        <v>9.0</v>
      </c>
      <c r="I834" s="29">
        <v>150.0</v>
      </c>
      <c r="J834" s="29">
        <v>1.0</v>
      </c>
      <c r="K834" s="29">
        <v>59.0</v>
      </c>
      <c r="L834" s="29">
        <v>285.0</v>
      </c>
      <c r="M834" s="29">
        <v>16.0</v>
      </c>
      <c r="N834" s="23">
        <f t="shared" si="1"/>
        <v>102</v>
      </c>
      <c r="O834" s="23" t="s">
        <v>2060</v>
      </c>
      <c r="P834" s="23" t="s">
        <v>40</v>
      </c>
      <c r="R834" s="36"/>
    </row>
    <row r="835">
      <c r="A835" s="29">
        <v>2001.0</v>
      </c>
      <c r="B835" s="29">
        <v>64.0</v>
      </c>
      <c r="C835" s="29">
        <v>9.0</v>
      </c>
      <c r="D835" s="23" t="s">
        <v>2015</v>
      </c>
      <c r="E835" s="23" t="s">
        <v>2006</v>
      </c>
      <c r="F835" s="29">
        <v>66000.0</v>
      </c>
      <c r="G835" s="29">
        <v>600.0</v>
      </c>
      <c r="H835" s="29">
        <v>30.0</v>
      </c>
      <c r="I835" s="29">
        <v>229.0</v>
      </c>
      <c r="J835" s="29">
        <v>1.0</v>
      </c>
      <c r="K835" s="29">
        <v>38.0</v>
      </c>
      <c r="L835" s="29">
        <v>288.0</v>
      </c>
      <c r="M835" s="29">
        <v>7.0</v>
      </c>
      <c r="N835" s="23">
        <f t="shared" si="1"/>
        <v>371</v>
      </c>
      <c r="O835" s="23" t="s">
        <v>2060</v>
      </c>
      <c r="P835" s="23" t="s">
        <v>2007</v>
      </c>
      <c r="Q835" s="36"/>
      <c r="R835" s="36"/>
    </row>
  </sheetData>
  <mergeCells count="781">
    <mergeCell ref="P168:Q168"/>
    <mergeCell ref="P161:Q161"/>
    <mergeCell ref="P152:Q152"/>
    <mergeCell ref="P155:Q155"/>
    <mergeCell ref="P156:Q156"/>
    <mergeCell ref="P175:Q175"/>
    <mergeCell ref="P169:Q169"/>
    <mergeCell ref="P170:Q170"/>
    <mergeCell ref="P171:Q171"/>
    <mergeCell ref="P202:Q202"/>
    <mergeCell ref="P174:Q174"/>
    <mergeCell ref="P199:Q199"/>
    <mergeCell ref="P176:Q176"/>
    <mergeCell ref="P177:Q177"/>
    <mergeCell ref="P178:Q178"/>
    <mergeCell ref="P179:Q179"/>
    <mergeCell ref="P180:Q180"/>
    <mergeCell ref="P181:Q181"/>
    <mergeCell ref="P182:Q182"/>
    <mergeCell ref="P183:Q183"/>
    <mergeCell ref="P184:Q184"/>
    <mergeCell ref="P185:Q185"/>
    <mergeCell ref="P186:Q186"/>
    <mergeCell ref="P188:Q188"/>
    <mergeCell ref="P189:Q189"/>
    <mergeCell ref="P190:Q190"/>
    <mergeCell ref="P195:Q195"/>
    <mergeCell ref="P196:Q196"/>
    <mergeCell ref="P208:Q208"/>
    <mergeCell ref="P209:Q209"/>
    <mergeCell ref="P197:Q197"/>
    <mergeCell ref="P198:Q198"/>
    <mergeCell ref="P191:Q191"/>
    <mergeCell ref="P200:Q200"/>
    <mergeCell ref="P201:Q201"/>
    <mergeCell ref="P210:Q210"/>
    <mergeCell ref="P212:Q212"/>
    <mergeCell ref="P111:Q111"/>
    <mergeCell ref="P112:Q112"/>
    <mergeCell ref="P116:Q116"/>
    <mergeCell ref="P117:Q117"/>
    <mergeCell ref="P118:Q118"/>
    <mergeCell ref="P122:Q122"/>
    <mergeCell ref="P258:Q258"/>
    <mergeCell ref="P260:Q260"/>
    <mergeCell ref="P227:Q227"/>
    <mergeCell ref="P229:Q229"/>
    <mergeCell ref="P230:Q230"/>
    <mergeCell ref="P225:Q225"/>
    <mergeCell ref="P219:Q219"/>
    <mergeCell ref="P220:Q220"/>
    <mergeCell ref="P221:Q221"/>
    <mergeCell ref="P222:Q222"/>
    <mergeCell ref="P223:Q223"/>
    <mergeCell ref="P224:Q224"/>
    <mergeCell ref="P172:Q172"/>
    <mergeCell ref="P173:Q173"/>
    <mergeCell ref="P149:Q149"/>
    <mergeCell ref="P150:Q150"/>
    <mergeCell ref="P193:Q193"/>
    <mergeCell ref="P194:Q194"/>
    <mergeCell ref="P136:Q136"/>
    <mergeCell ref="P144:Q144"/>
    <mergeCell ref="P137:Q137"/>
    <mergeCell ref="P138:Q138"/>
    <mergeCell ref="P139:Q139"/>
    <mergeCell ref="P140:Q140"/>
    <mergeCell ref="P143:Q143"/>
    <mergeCell ref="P163:Q163"/>
    <mergeCell ref="P164:Q164"/>
    <mergeCell ref="P165:Q165"/>
    <mergeCell ref="P166:Q166"/>
    <mergeCell ref="P167:Q167"/>
    <mergeCell ref="P135:Q135"/>
    <mergeCell ref="P153:Q153"/>
    <mergeCell ref="P131:Q131"/>
    <mergeCell ref="P132:Q132"/>
    <mergeCell ref="P133:Q133"/>
    <mergeCell ref="P134:Q134"/>
    <mergeCell ref="P127:Q127"/>
    <mergeCell ref="P128:Q128"/>
    <mergeCell ref="P129:Q129"/>
    <mergeCell ref="P130:Q130"/>
    <mergeCell ref="P141:Q141"/>
    <mergeCell ref="P142:Q142"/>
    <mergeCell ref="P162:Q162"/>
    <mergeCell ref="P157:Q157"/>
    <mergeCell ref="P158:Q158"/>
    <mergeCell ref="P159:Q159"/>
    <mergeCell ref="P160:Q160"/>
    <mergeCell ref="P145:Q145"/>
    <mergeCell ref="P146:Q146"/>
    <mergeCell ref="P147:Q147"/>
    <mergeCell ref="P148:Q148"/>
    <mergeCell ref="P104:Q104"/>
    <mergeCell ref="P105:Q105"/>
    <mergeCell ref="P107:Q107"/>
    <mergeCell ref="P108:Q108"/>
    <mergeCell ref="P109:Q109"/>
    <mergeCell ref="P97:Q97"/>
    <mergeCell ref="P98:Q98"/>
    <mergeCell ref="P99:Q99"/>
    <mergeCell ref="P100:Q100"/>
    <mergeCell ref="P103:Q103"/>
    <mergeCell ref="P86:Q86"/>
    <mergeCell ref="P85:Q85"/>
    <mergeCell ref="P249:Q249"/>
    <mergeCell ref="P252:Q252"/>
    <mergeCell ref="P248:Q248"/>
    <mergeCell ref="P240:Q240"/>
    <mergeCell ref="P241:Q241"/>
    <mergeCell ref="P242:Q242"/>
    <mergeCell ref="P243:Q243"/>
    <mergeCell ref="P244:Q244"/>
    <mergeCell ref="P245:Q245"/>
    <mergeCell ref="P2:Q2"/>
    <mergeCell ref="P1:Q1"/>
    <mergeCell ref="P4:Q4"/>
    <mergeCell ref="P5:Q5"/>
    <mergeCell ref="P6:Q6"/>
    <mergeCell ref="P7:Q7"/>
    <mergeCell ref="P8:Q8"/>
    <mergeCell ref="P9:Q9"/>
    <mergeCell ref="P17:Q17"/>
    <mergeCell ref="P11:Q11"/>
    <mergeCell ref="P12:Q12"/>
    <mergeCell ref="P13:Q13"/>
    <mergeCell ref="P14:Q14"/>
    <mergeCell ref="P15:Q15"/>
    <mergeCell ref="P3:Q3"/>
    <mergeCell ref="P10:Q10"/>
    <mergeCell ref="P60:Q60"/>
    <mergeCell ref="P43:Q43"/>
    <mergeCell ref="P44:Q44"/>
    <mergeCell ref="P54:Q54"/>
    <mergeCell ref="P55:Q55"/>
    <mergeCell ref="P56:Q56"/>
    <mergeCell ref="P57:Q57"/>
    <mergeCell ref="P58:Q58"/>
    <mergeCell ref="P70:Q70"/>
    <mergeCell ref="P71:Q71"/>
    <mergeCell ref="P72:Q72"/>
    <mergeCell ref="P73:Q73"/>
    <mergeCell ref="P74:Q74"/>
    <mergeCell ref="P75:Q75"/>
    <mergeCell ref="P76:Q76"/>
    <mergeCell ref="P63:Q63"/>
    <mergeCell ref="P64:Q64"/>
    <mergeCell ref="P65:Q65"/>
    <mergeCell ref="P66:Q66"/>
    <mergeCell ref="P67:Q67"/>
    <mergeCell ref="P61:Q61"/>
    <mergeCell ref="P62:Q62"/>
    <mergeCell ref="P83:Q83"/>
    <mergeCell ref="P84:Q84"/>
    <mergeCell ref="P78:Q78"/>
    <mergeCell ref="P81:Q81"/>
    <mergeCell ref="P79:Q79"/>
    <mergeCell ref="P80:Q80"/>
    <mergeCell ref="P77:Q77"/>
    <mergeCell ref="P20:Q20"/>
    <mergeCell ref="P19:Q19"/>
    <mergeCell ref="P22:Q22"/>
    <mergeCell ref="P23:Q23"/>
    <mergeCell ref="P24:Q24"/>
    <mergeCell ref="P25:Q25"/>
    <mergeCell ref="P26:Q26"/>
    <mergeCell ref="P125:Q125"/>
    <mergeCell ref="P124:Q124"/>
    <mergeCell ref="P110:Q110"/>
    <mergeCell ref="P113:Q113"/>
    <mergeCell ref="P114:Q114"/>
    <mergeCell ref="P119:Q119"/>
    <mergeCell ref="P120:Q120"/>
    <mergeCell ref="P126:Q126"/>
    <mergeCell ref="P115:Q115"/>
    <mergeCell ref="P93:Q93"/>
    <mergeCell ref="P94:Q94"/>
    <mergeCell ref="P101:Q101"/>
    <mergeCell ref="P102:Q102"/>
    <mergeCell ref="P96:Q96"/>
    <mergeCell ref="P95:Q95"/>
    <mergeCell ref="P88:Q88"/>
    <mergeCell ref="P89:Q89"/>
    <mergeCell ref="P90:Q90"/>
    <mergeCell ref="P35:Q35"/>
    <mergeCell ref="P41:Q41"/>
    <mergeCell ref="P36:Q36"/>
    <mergeCell ref="P37:Q37"/>
    <mergeCell ref="P38:Q38"/>
    <mergeCell ref="P39:Q39"/>
    <mergeCell ref="P40:Q40"/>
    <mergeCell ref="P52:Q52"/>
    <mergeCell ref="P53:Q53"/>
    <mergeCell ref="P42:Q42"/>
    <mergeCell ref="P59:Q59"/>
    <mergeCell ref="P45:Q45"/>
    <mergeCell ref="P47:Q47"/>
    <mergeCell ref="P48:Q48"/>
    <mergeCell ref="P50:Q50"/>
    <mergeCell ref="P51:Q51"/>
    <mergeCell ref="P32:Q32"/>
    <mergeCell ref="P33:Q33"/>
    <mergeCell ref="P21:Q21"/>
    <mergeCell ref="P34:Q34"/>
    <mergeCell ref="P27:Q27"/>
    <mergeCell ref="P28:Q28"/>
    <mergeCell ref="P29:Q29"/>
    <mergeCell ref="P30:Q30"/>
    <mergeCell ref="P31:Q31"/>
    <mergeCell ref="P68:Q68"/>
    <mergeCell ref="P69:Q69"/>
    <mergeCell ref="P91:Q91"/>
    <mergeCell ref="P92:Q92"/>
    <mergeCell ref="P486:Q486"/>
    <mergeCell ref="P487:Q487"/>
    <mergeCell ref="P481:Q481"/>
    <mergeCell ref="P482:Q482"/>
    <mergeCell ref="P472:Q472"/>
    <mergeCell ref="P473:Q473"/>
    <mergeCell ref="P474:Q474"/>
    <mergeCell ref="P475:Q475"/>
    <mergeCell ref="P476:Q476"/>
    <mergeCell ref="P580:Q580"/>
    <mergeCell ref="P581:Q581"/>
    <mergeCell ref="P587:Q587"/>
    <mergeCell ref="P588:Q588"/>
    <mergeCell ref="P589:Q589"/>
    <mergeCell ref="P590:Q590"/>
    <mergeCell ref="P591:Q591"/>
    <mergeCell ref="P592:Q592"/>
    <mergeCell ref="P565:Q565"/>
    <mergeCell ref="P566:Q566"/>
    <mergeCell ref="P526:Q526"/>
    <mergeCell ref="P527:Q527"/>
    <mergeCell ref="P528:Q528"/>
    <mergeCell ref="P452:Q452"/>
    <mergeCell ref="P453:Q453"/>
    <mergeCell ref="P459:Q459"/>
    <mergeCell ref="P460:Q460"/>
    <mergeCell ref="P461:Q461"/>
    <mergeCell ref="P462:Q462"/>
    <mergeCell ref="P432:Q432"/>
    <mergeCell ref="P426:Q426"/>
    <mergeCell ref="P427:Q427"/>
    <mergeCell ref="P428:Q428"/>
    <mergeCell ref="P429:Q429"/>
    <mergeCell ref="P430:Q430"/>
    <mergeCell ref="P431:Q431"/>
    <mergeCell ref="P567:Q567"/>
    <mergeCell ref="P569:Q569"/>
    <mergeCell ref="P576:Q576"/>
    <mergeCell ref="P484:Q484"/>
    <mergeCell ref="P485:Q485"/>
    <mergeCell ref="P433:Q433"/>
    <mergeCell ref="P479:Q479"/>
    <mergeCell ref="P480:Q480"/>
    <mergeCell ref="P483:Q483"/>
    <mergeCell ref="P488:Q488"/>
    <mergeCell ref="P489:Q489"/>
    <mergeCell ref="P490:Q490"/>
    <mergeCell ref="P491:Q491"/>
    <mergeCell ref="P492:Q492"/>
    <mergeCell ref="P493:Q493"/>
    <mergeCell ref="P494:Q494"/>
    <mergeCell ref="P495:Q495"/>
    <mergeCell ref="P496:Q496"/>
    <mergeCell ref="P497:Q497"/>
    <mergeCell ref="P498:Q498"/>
    <mergeCell ref="P499:Q499"/>
    <mergeCell ref="P501:Q501"/>
    <mergeCell ref="P502:Q502"/>
    <mergeCell ref="P524:Q524"/>
    <mergeCell ref="P525:Q525"/>
    <mergeCell ref="P450:Q450"/>
    <mergeCell ref="P451:Q451"/>
    <mergeCell ref="P503:Q503"/>
    <mergeCell ref="P504:Q504"/>
    <mergeCell ref="P506:Q506"/>
    <mergeCell ref="P529:Q529"/>
    <mergeCell ref="P530:Q530"/>
    <mergeCell ref="P574:Q574"/>
    <mergeCell ref="P575:Q575"/>
    <mergeCell ref="P440:Q440"/>
    <mergeCell ref="P441:Q441"/>
    <mergeCell ref="P442:Q442"/>
    <mergeCell ref="P443:Q443"/>
    <mergeCell ref="P444:Q444"/>
    <mergeCell ref="P445:Q445"/>
    <mergeCell ref="P446:Q446"/>
    <mergeCell ref="P447:Q447"/>
    <mergeCell ref="P448:Q448"/>
    <mergeCell ref="P449:Q449"/>
    <mergeCell ref="P507:Q507"/>
    <mergeCell ref="P508:Q508"/>
    <mergeCell ref="P343:Q343"/>
    <mergeCell ref="P344:Q344"/>
    <mergeCell ref="P332:Q332"/>
    <mergeCell ref="P333:Q333"/>
    <mergeCell ref="P348:Q348"/>
    <mergeCell ref="P349:Q349"/>
    <mergeCell ref="P350:Q350"/>
    <mergeCell ref="P334:Q334"/>
    <mergeCell ref="P345:Q345"/>
    <mergeCell ref="P374:Q374"/>
    <mergeCell ref="P375:Q375"/>
    <mergeCell ref="P368:Q368"/>
    <mergeCell ref="P369:Q369"/>
    <mergeCell ref="P370:Q370"/>
    <mergeCell ref="P371:Q371"/>
    <mergeCell ref="P372:Q372"/>
    <mergeCell ref="P373:Q373"/>
    <mergeCell ref="P367:Q367"/>
    <mergeCell ref="P356:Q356"/>
    <mergeCell ref="P357:Q357"/>
    <mergeCell ref="P364:Q364"/>
    <mergeCell ref="P363:Q363"/>
    <mergeCell ref="P365:Q365"/>
    <mergeCell ref="P366:Q366"/>
    <mergeCell ref="P353:Q353"/>
    <mergeCell ref="P354:Q354"/>
    <mergeCell ref="P355:Q355"/>
    <mergeCell ref="P358:Q358"/>
    <mergeCell ref="P361:Q361"/>
    <mergeCell ref="P360:Q360"/>
    <mergeCell ref="P749:Q749"/>
    <mergeCell ref="P750:Q750"/>
    <mergeCell ref="P751:Q751"/>
    <mergeCell ref="P752:Q752"/>
    <mergeCell ref="P753:Q753"/>
    <mergeCell ref="P754:Q754"/>
    <mergeCell ref="P702:Q702"/>
    <mergeCell ref="P701:Q701"/>
    <mergeCell ref="P662:Q662"/>
    <mergeCell ref="P663:Q663"/>
    <mergeCell ref="P664:Q664"/>
    <mergeCell ref="P665:Q665"/>
    <mergeCell ref="P666:Q666"/>
    <mergeCell ref="P667:Q667"/>
    <mergeCell ref="P816:Q816"/>
    <mergeCell ref="P818:Q818"/>
    <mergeCell ref="P819:Q819"/>
    <mergeCell ref="P820:Q820"/>
    <mergeCell ref="P800:Q800"/>
    <mergeCell ref="P801:Q801"/>
    <mergeCell ref="P822:Q822"/>
    <mergeCell ref="P808:Q808"/>
    <mergeCell ref="P810:Q810"/>
    <mergeCell ref="P811:Q811"/>
    <mergeCell ref="P813:Q813"/>
    <mergeCell ref="P809:Q809"/>
    <mergeCell ref="P821:Q821"/>
    <mergeCell ref="P438:Q438"/>
    <mergeCell ref="P439:Q439"/>
    <mergeCell ref="P469:Q469"/>
    <mergeCell ref="P470:Q470"/>
    <mergeCell ref="P531:Q531"/>
    <mergeCell ref="P532:Q532"/>
    <mergeCell ref="P533:Q533"/>
    <mergeCell ref="P534:Q534"/>
    <mergeCell ref="P535:Q535"/>
    <mergeCell ref="P656:Q656"/>
    <mergeCell ref="P657:Q657"/>
    <mergeCell ref="P383:Q383"/>
    <mergeCell ref="P384:Q384"/>
    <mergeCell ref="P385:Q385"/>
    <mergeCell ref="P386:Q386"/>
    <mergeCell ref="P387:Q387"/>
    <mergeCell ref="P388:Q388"/>
    <mergeCell ref="P376:Q376"/>
    <mergeCell ref="P377:Q377"/>
    <mergeCell ref="P378:Q378"/>
    <mergeCell ref="P379:Q379"/>
    <mergeCell ref="P380:Q380"/>
    <mergeCell ref="P389:Q389"/>
    <mergeCell ref="P390:Q390"/>
    <mergeCell ref="P337:Q337"/>
    <mergeCell ref="P338:Q338"/>
    <mergeCell ref="P339:Q339"/>
    <mergeCell ref="P340:Q340"/>
    <mergeCell ref="P341:Q341"/>
    <mergeCell ref="P342:Q342"/>
    <mergeCell ref="P825:Q825"/>
    <mergeCell ref="P826:Q826"/>
    <mergeCell ref="P804:Q804"/>
    <mergeCell ref="P805:Q805"/>
    <mergeCell ref="P806:Q806"/>
    <mergeCell ref="P807:Q807"/>
    <mergeCell ref="P653:Q653"/>
    <mergeCell ref="P654:Q654"/>
    <mergeCell ref="P668:Q668"/>
    <mergeCell ref="P669:Q669"/>
    <mergeCell ref="P670:Q670"/>
    <mergeCell ref="P671:Q671"/>
    <mergeCell ref="P673:Q673"/>
    <mergeCell ref="P381:Q381"/>
    <mergeCell ref="P382:Q382"/>
    <mergeCell ref="P399:Q399"/>
    <mergeCell ref="P391:Q391"/>
    <mergeCell ref="P392:Q392"/>
    <mergeCell ref="P393:Q393"/>
    <mergeCell ref="P394:Q394"/>
    <mergeCell ref="P396:Q396"/>
    <mergeCell ref="P397:Q397"/>
    <mergeCell ref="P398:Q398"/>
    <mergeCell ref="P403:Q403"/>
    <mergeCell ref="P404:Q404"/>
    <mergeCell ref="P405:Q405"/>
    <mergeCell ref="P406:Q406"/>
    <mergeCell ref="P407:Q407"/>
    <mergeCell ref="P408:Q408"/>
    <mergeCell ref="P401:Q401"/>
    <mergeCell ref="P629:Q629"/>
    <mergeCell ref="P600:Q600"/>
    <mergeCell ref="P622:Q622"/>
    <mergeCell ref="P623:Q623"/>
    <mergeCell ref="P624:Q624"/>
    <mergeCell ref="P625:Q625"/>
    <mergeCell ref="P626:Q626"/>
    <mergeCell ref="P628:Q628"/>
    <mergeCell ref="P633:Q633"/>
    <mergeCell ref="P634:Q634"/>
    <mergeCell ref="P635:Q635"/>
    <mergeCell ref="P636:Q636"/>
    <mergeCell ref="P584:Q584"/>
    <mergeCell ref="P585:Q585"/>
    <mergeCell ref="P582:Q582"/>
    <mergeCell ref="P583:Q583"/>
    <mergeCell ref="P570:Q570"/>
    <mergeCell ref="P572:Q572"/>
    <mergeCell ref="P560:Q560"/>
    <mergeCell ref="P561:Q561"/>
    <mergeCell ref="P562:Q562"/>
    <mergeCell ref="P563:Q563"/>
    <mergeCell ref="P564:Q564"/>
    <mergeCell ref="P632:Q632"/>
    <mergeCell ref="P638:Q638"/>
    <mergeCell ref="P573:Q573"/>
    <mergeCell ref="P435:Q435"/>
    <mergeCell ref="P437:Q437"/>
    <mergeCell ref="P351:Q351"/>
    <mergeCell ref="P477:Q477"/>
    <mergeCell ref="P478:Q478"/>
    <mergeCell ref="P463:Q463"/>
    <mergeCell ref="P465:Q465"/>
    <mergeCell ref="P466:Q466"/>
    <mergeCell ref="P468:Q468"/>
    <mergeCell ref="P471:Q471"/>
    <mergeCell ref="P509:Q509"/>
    <mergeCell ref="P556:Q556"/>
    <mergeCell ref="P557:Q557"/>
    <mergeCell ref="P558:Q558"/>
    <mergeCell ref="P559:Q559"/>
    <mergeCell ref="P551:Q551"/>
    <mergeCell ref="P552:Q552"/>
    <mergeCell ref="P553:Q553"/>
    <mergeCell ref="P554:Q554"/>
    <mergeCell ref="P425:Q425"/>
    <mergeCell ref="P601:Q601"/>
    <mergeCell ref="P593:Q593"/>
    <mergeCell ref="P594:Q594"/>
    <mergeCell ref="P595:Q595"/>
    <mergeCell ref="P596:Q596"/>
    <mergeCell ref="P458:Q458"/>
    <mergeCell ref="P555:Q555"/>
    <mergeCell ref="P597:Q597"/>
    <mergeCell ref="P598:Q598"/>
    <mergeCell ref="P454:Q454"/>
    <mergeCell ref="P455:Q455"/>
    <mergeCell ref="P456:Q456"/>
    <mergeCell ref="P457:Q457"/>
    <mergeCell ref="P510:Q510"/>
    <mergeCell ref="P511:Q511"/>
    <mergeCell ref="P512:Q512"/>
    <mergeCell ref="P513:Q513"/>
    <mergeCell ref="P514:Q514"/>
    <mergeCell ref="P515:Q515"/>
    <mergeCell ref="P516:Q516"/>
    <mergeCell ref="P517:Q517"/>
    <mergeCell ref="P538:Q538"/>
    <mergeCell ref="P540:Q540"/>
    <mergeCell ref="P630:Q630"/>
    <mergeCell ref="P631:Q631"/>
    <mergeCell ref="P518:Q518"/>
    <mergeCell ref="P519:Q519"/>
    <mergeCell ref="P520:Q520"/>
    <mergeCell ref="P521:Q521"/>
    <mergeCell ref="P522:Q522"/>
    <mergeCell ref="P545:Q545"/>
    <mergeCell ref="P546:Q546"/>
    <mergeCell ref="P547:Q547"/>
    <mergeCell ref="P548:Q548"/>
    <mergeCell ref="P549:Q549"/>
    <mergeCell ref="P550:Q550"/>
    <mergeCell ref="P542:Q542"/>
    <mergeCell ref="P543:Q543"/>
    <mergeCell ref="P544:Q544"/>
    <mergeCell ref="P655:Q655"/>
    <mergeCell ref="P674:Q674"/>
    <mergeCell ref="P536:Q536"/>
    <mergeCell ref="P537:Q537"/>
    <mergeCell ref="P652:Q652"/>
    <mergeCell ref="P726:Q726"/>
    <mergeCell ref="P727:Q727"/>
    <mergeCell ref="P728:Q728"/>
    <mergeCell ref="P729:Q729"/>
    <mergeCell ref="P411:Q411"/>
    <mergeCell ref="P402:Q402"/>
    <mergeCell ref="P335:Q335"/>
    <mergeCell ref="P336:Q336"/>
    <mergeCell ref="P346:Q346"/>
    <mergeCell ref="P347:Q347"/>
    <mergeCell ref="P352:Q352"/>
    <mergeCell ref="P412:Q412"/>
    <mergeCell ref="P413:Q413"/>
    <mergeCell ref="P316:Q316"/>
    <mergeCell ref="P317:Q317"/>
    <mergeCell ref="P302:Q302"/>
    <mergeCell ref="P303:Q303"/>
    <mergeCell ref="P304:Q304"/>
    <mergeCell ref="P305:Q305"/>
    <mergeCell ref="P318:Q318"/>
    <mergeCell ref="P312:Q312"/>
    <mergeCell ref="P313:Q313"/>
    <mergeCell ref="P238:Q238"/>
    <mergeCell ref="P231:Q231"/>
    <mergeCell ref="P232:Q232"/>
    <mergeCell ref="P233:Q233"/>
    <mergeCell ref="P234:Q234"/>
    <mergeCell ref="P235:Q235"/>
    <mergeCell ref="P236:Q236"/>
    <mergeCell ref="P237:Q237"/>
    <mergeCell ref="P213:Q213"/>
    <mergeCell ref="P214:Q214"/>
    <mergeCell ref="P215:Q215"/>
    <mergeCell ref="P216:Q216"/>
    <mergeCell ref="P217:Q217"/>
    <mergeCell ref="P218:Q218"/>
    <mergeCell ref="P275:Q275"/>
    <mergeCell ref="P276:Q276"/>
    <mergeCell ref="P282:Q282"/>
    <mergeCell ref="P409:Q409"/>
    <mergeCell ref="P410:Q410"/>
    <mergeCell ref="P314:Q314"/>
    <mergeCell ref="P315:Q315"/>
    <mergeCell ref="P254:Q254"/>
    <mergeCell ref="P255:Q255"/>
    <mergeCell ref="P263:Q263"/>
    <mergeCell ref="P239:Q239"/>
    <mergeCell ref="P253:Q253"/>
    <mergeCell ref="P250:Q250"/>
    <mergeCell ref="P251:Q251"/>
    <mergeCell ref="P261:Q261"/>
    <mergeCell ref="P262:Q262"/>
    <mergeCell ref="P247:Q247"/>
    <mergeCell ref="P257:Q257"/>
    <mergeCell ref="P246:Q246"/>
    <mergeCell ref="P203:Q203"/>
    <mergeCell ref="P204:Q204"/>
    <mergeCell ref="P205:Q205"/>
    <mergeCell ref="P206:Q206"/>
    <mergeCell ref="P207:Q207"/>
    <mergeCell ref="P264:Q264"/>
    <mergeCell ref="P265:Q265"/>
    <mergeCell ref="P277:Q277"/>
    <mergeCell ref="P278:Q278"/>
    <mergeCell ref="P268:Q268"/>
    <mergeCell ref="P269:Q269"/>
    <mergeCell ref="P272:Q272"/>
    <mergeCell ref="P280:Q280"/>
    <mergeCell ref="P281:Q281"/>
    <mergeCell ref="P273:Q273"/>
    <mergeCell ref="P274:Q274"/>
    <mergeCell ref="P279:Q279"/>
    <mergeCell ref="P326:Q326"/>
    <mergeCell ref="P327:Q327"/>
    <mergeCell ref="P319:Q319"/>
    <mergeCell ref="P320:Q320"/>
    <mergeCell ref="P321:Q321"/>
    <mergeCell ref="P322:Q322"/>
    <mergeCell ref="P323:Q323"/>
    <mergeCell ref="P324:Q324"/>
    <mergeCell ref="P308:Q308"/>
    <mergeCell ref="P309:Q309"/>
    <mergeCell ref="P328:Q328"/>
    <mergeCell ref="P330:Q330"/>
    <mergeCell ref="P310:Q310"/>
    <mergeCell ref="P311:Q311"/>
    <mergeCell ref="P325:Q325"/>
    <mergeCell ref="P827:Q827"/>
    <mergeCell ref="P828:Q828"/>
    <mergeCell ref="P823:Q823"/>
    <mergeCell ref="P831:Q831"/>
    <mergeCell ref="P830:Q830"/>
    <mergeCell ref="P832:Q832"/>
    <mergeCell ref="P833:Q833"/>
    <mergeCell ref="P834:Q834"/>
    <mergeCell ref="P824:Q824"/>
    <mergeCell ref="P829:Q829"/>
    <mergeCell ref="P683:Q683"/>
    <mergeCell ref="P646:Q646"/>
    <mergeCell ref="P658:Q658"/>
    <mergeCell ref="P659:Q659"/>
    <mergeCell ref="P735:Q735"/>
    <mergeCell ref="P684:Q684"/>
    <mergeCell ref="P685:Q685"/>
    <mergeCell ref="P686:Q686"/>
    <mergeCell ref="P687:Q687"/>
    <mergeCell ref="P688:Q688"/>
    <mergeCell ref="P725:Q725"/>
    <mergeCell ref="P579:Q579"/>
    <mergeCell ref="P586:Q586"/>
    <mergeCell ref="P639:Q639"/>
    <mergeCell ref="P640:Q640"/>
    <mergeCell ref="P641:Q641"/>
    <mergeCell ref="P643:Q643"/>
    <mergeCell ref="P717:Q717"/>
    <mergeCell ref="P605:Q605"/>
    <mergeCell ref="P606:Q606"/>
    <mergeCell ref="P577:Q577"/>
    <mergeCell ref="P578:Q578"/>
    <mergeCell ref="P617:Q617"/>
    <mergeCell ref="P637:Q637"/>
    <mergeCell ref="P645:Q645"/>
    <mergeCell ref="P423:Q423"/>
    <mergeCell ref="P424:Q424"/>
    <mergeCell ref="P418:Q418"/>
    <mergeCell ref="P417:Q417"/>
    <mergeCell ref="P414:Q414"/>
    <mergeCell ref="P415:Q415"/>
    <mergeCell ref="P416:Q416"/>
    <mergeCell ref="P419:Q419"/>
    <mergeCell ref="P420:Q420"/>
    <mergeCell ref="P421:Q421"/>
    <mergeCell ref="P422:Q422"/>
    <mergeCell ref="P291:Q291"/>
    <mergeCell ref="P293:Q293"/>
    <mergeCell ref="P266:Q266"/>
    <mergeCell ref="P267:Q267"/>
    <mergeCell ref="P306:Q306"/>
    <mergeCell ref="P307:Q307"/>
    <mergeCell ref="P283:Q283"/>
    <mergeCell ref="P284:Q284"/>
    <mergeCell ref="P296:Q296"/>
    <mergeCell ref="P270:Q270"/>
    <mergeCell ref="P271:Q271"/>
    <mergeCell ref="P285:Q285"/>
    <mergeCell ref="P286:Q286"/>
    <mergeCell ref="P294:Q294"/>
    <mergeCell ref="P295:Q295"/>
    <mergeCell ref="P299:Q299"/>
    <mergeCell ref="P298:Q298"/>
    <mergeCell ref="P287:Q287"/>
    <mergeCell ref="P288:Q288"/>
    <mergeCell ref="P300:Q300"/>
    <mergeCell ref="P301:Q301"/>
    <mergeCell ref="P289:Q289"/>
    <mergeCell ref="P290:Q290"/>
    <mergeCell ref="P651:Q651"/>
    <mergeCell ref="P676:Q676"/>
    <mergeCell ref="P660:Q660"/>
    <mergeCell ref="P661:Q661"/>
    <mergeCell ref="P734:Q734"/>
    <mergeCell ref="P647:Q647"/>
    <mergeCell ref="P648:Q648"/>
    <mergeCell ref="P649:Q649"/>
    <mergeCell ref="P650:Q650"/>
    <mergeCell ref="P733:Q733"/>
    <mergeCell ref="P682:Q682"/>
    <mergeCell ref="P693:Q693"/>
    <mergeCell ref="P694:Q694"/>
    <mergeCell ref="P730:Q730"/>
    <mergeCell ref="P732:Q732"/>
    <mergeCell ref="P719:Q719"/>
    <mergeCell ref="P720:Q720"/>
    <mergeCell ref="P721:Q721"/>
    <mergeCell ref="P724:Q724"/>
    <mergeCell ref="P696:Q696"/>
    <mergeCell ref="P695:Q695"/>
    <mergeCell ref="P697:Q697"/>
    <mergeCell ref="P698:Q698"/>
    <mergeCell ref="P699:Q699"/>
    <mergeCell ref="P700:Q700"/>
    <mergeCell ref="P794:Q794"/>
    <mergeCell ref="P793:Q793"/>
    <mergeCell ref="P785:Q785"/>
    <mergeCell ref="P786:Q786"/>
    <mergeCell ref="P763:Q763"/>
    <mergeCell ref="P764:Q764"/>
    <mergeCell ref="P765:Q765"/>
    <mergeCell ref="P771:Q771"/>
    <mergeCell ref="P766:Q766"/>
    <mergeCell ref="P767:Q767"/>
    <mergeCell ref="P768:Q768"/>
    <mergeCell ref="P769:Q769"/>
    <mergeCell ref="P770:Q770"/>
    <mergeCell ref="P772:Q772"/>
    <mergeCell ref="P773:Q773"/>
    <mergeCell ref="P774:Q774"/>
    <mergeCell ref="P775:Q775"/>
    <mergeCell ref="P777:Q777"/>
    <mergeCell ref="P778:Q778"/>
    <mergeCell ref="P761:Q761"/>
    <mergeCell ref="P762:Q762"/>
    <mergeCell ref="P789:Q789"/>
    <mergeCell ref="P790:Q790"/>
    <mergeCell ref="P780:Q780"/>
    <mergeCell ref="P740:Q740"/>
    <mergeCell ref="P759:Q759"/>
    <mergeCell ref="P757:Q757"/>
    <mergeCell ref="P758:Q758"/>
    <mergeCell ref="P814:Q814"/>
    <mergeCell ref="P815:Q815"/>
    <mergeCell ref="P736:Q736"/>
    <mergeCell ref="P737:Q737"/>
    <mergeCell ref="P738:Q738"/>
    <mergeCell ref="P739:Q739"/>
    <mergeCell ref="P760:Q760"/>
    <mergeCell ref="P795:Q795"/>
    <mergeCell ref="P781:Q781"/>
    <mergeCell ref="P782:Q782"/>
    <mergeCell ref="P783:Q783"/>
    <mergeCell ref="P784:Q784"/>
    <mergeCell ref="P787:Q787"/>
    <mergeCell ref="P788:Q788"/>
    <mergeCell ref="P743:Q743"/>
    <mergeCell ref="P744:Q744"/>
    <mergeCell ref="P745:Q745"/>
    <mergeCell ref="P747:Q747"/>
    <mergeCell ref="P755:Q755"/>
    <mergeCell ref="P756:Q756"/>
    <mergeCell ref="P803:Q803"/>
    <mergeCell ref="P802:Q802"/>
    <mergeCell ref="P796:Q796"/>
    <mergeCell ref="P797:Q797"/>
    <mergeCell ref="P798:Q798"/>
    <mergeCell ref="P799:Q799"/>
    <mergeCell ref="P602:Q602"/>
    <mergeCell ref="P603:Q603"/>
    <mergeCell ref="P618:Q618"/>
    <mergeCell ref="P619:Q619"/>
    <mergeCell ref="P607:Q607"/>
    <mergeCell ref="P608:Q608"/>
    <mergeCell ref="P599:Q599"/>
    <mergeCell ref="P611:Q611"/>
    <mergeCell ref="P612:Q612"/>
    <mergeCell ref="P615:Q615"/>
    <mergeCell ref="P616:Q616"/>
    <mergeCell ref="P691:Q691"/>
    <mergeCell ref="P692:Q692"/>
    <mergeCell ref="P621:Q621"/>
    <mergeCell ref="P610:Q610"/>
    <mergeCell ref="P620:Q620"/>
    <mergeCell ref="P613:Q613"/>
    <mergeCell ref="P614:Q614"/>
    <mergeCell ref="P741:Q741"/>
    <mergeCell ref="P742:Q742"/>
    <mergeCell ref="P703:Q703"/>
    <mergeCell ref="P704:Q704"/>
    <mergeCell ref="P722:Q722"/>
    <mergeCell ref="P723:Q723"/>
    <mergeCell ref="P718:Q718"/>
    <mergeCell ref="P715:Q715"/>
    <mergeCell ref="P677:Q677"/>
    <mergeCell ref="P678:Q678"/>
    <mergeCell ref="P679:Q679"/>
    <mergeCell ref="P681:Q681"/>
    <mergeCell ref="P680:Q680"/>
    <mergeCell ref="P711:Q711"/>
    <mergeCell ref="P712:Q712"/>
    <mergeCell ref="P710:Q710"/>
    <mergeCell ref="P706:Q706"/>
    <mergeCell ref="P707:Q707"/>
    <mergeCell ref="P709:Q709"/>
    <mergeCell ref="P791:Q791"/>
    <mergeCell ref="P792:Q792"/>
    <mergeCell ref="P716:Q716"/>
    <mergeCell ref="P689:Q689"/>
    <mergeCell ref="P690:Q690"/>
    <mergeCell ref="P714:Q714"/>
    <mergeCell ref="P705:Q705"/>
  </mergeCell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26" width="8.0"/>
  </cols>
  <sheetData>
    <row r="1">
      <c r="A1" s="8" t="s">
        <v>2080</v>
      </c>
      <c r="B1" s="8" t="s">
        <v>2081</v>
      </c>
      <c r="C1" s="8" t="s">
        <v>2082</v>
      </c>
      <c r="D1" s="8" t="s">
        <v>2083</v>
      </c>
      <c r="E1" s="8" t="s">
        <v>2084</v>
      </c>
      <c r="F1" s="8" t="s">
        <v>2085</v>
      </c>
      <c r="H1" s="8" t="s">
        <v>2086</v>
      </c>
      <c r="J1" s="8" t="s">
        <v>2087</v>
      </c>
    </row>
    <row r="2">
      <c r="A2" s="8">
        <v>5.0</v>
      </c>
      <c r="B2" s="65">
        <v>0.191</v>
      </c>
      <c r="C2" s="65">
        <v>0.466</v>
      </c>
      <c r="D2" s="65">
        <v>0.5</v>
      </c>
      <c r="E2" s="65">
        <v>0.487</v>
      </c>
      <c r="F2" s="65">
        <v>0.641</v>
      </c>
      <c r="H2" s="14">
        <f t="shared" ref="H2:H4" si="1">AVERAGE(C2:E2)-B2</f>
        <v>0.2933333333</v>
      </c>
      <c r="J2" s="8" t="s">
        <v>2088</v>
      </c>
    </row>
    <row r="3">
      <c r="A3" s="8">
        <v>8.0</v>
      </c>
      <c r="B3" s="65">
        <v>0.142</v>
      </c>
      <c r="C3" s="65">
        <v>0.343</v>
      </c>
      <c r="D3" s="65">
        <v>0.303</v>
      </c>
      <c r="E3" s="65">
        <v>0.352</v>
      </c>
      <c r="F3" s="65">
        <v>0.621</v>
      </c>
      <c r="H3" s="14">
        <f t="shared" si="1"/>
        <v>0.1906666667</v>
      </c>
    </row>
    <row r="4">
      <c r="A4" s="8">
        <v>10.0</v>
      </c>
      <c r="B4" s="65">
        <v>0.038</v>
      </c>
      <c r="C4" s="65">
        <v>0.218</v>
      </c>
      <c r="D4" s="65">
        <v>0.201</v>
      </c>
      <c r="E4" s="65">
        <v>0.132</v>
      </c>
      <c r="F4" s="65">
        <v>0.473</v>
      </c>
      <c r="H4" s="14">
        <f t="shared" si="1"/>
        <v>0.1456666667</v>
      </c>
    </row>
    <row r="20">
      <c r="A20" s="8" t="s">
        <v>2089</v>
      </c>
      <c r="B20" s="8" t="s">
        <v>2081</v>
      </c>
      <c r="C20" s="8" t="s">
        <v>2082</v>
      </c>
      <c r="D20" s="8" t="s">
        <v>2083</v>
      </c>
      <c r="E20" s="8" t="s">
        <v>2084</v>
      </c>
      <c r="F20" s="8" t="s">
        <v>2085</v>
      </c>
      <c r="H20" s="8" t="s">
        <v>2086</v>
      </c>
      <c r="J20" s="8" t="s">
        <v>2087</v>
      </c>
    </row>
    <row r="21">
      <c r="A21" s="8" t="s">
        <v>2090</v>
      </c>
      <c r="B21" s="65">
        <v>0.073</v>
      </c>
      <c r="C21" s="65">
        <v>0.23</v>
      </c>
      <c r="D21" s="65">
        <v>0.255</v>
      </c>
      <c r="E21" s="65">
        <v>0.211</v>
      </c>
      <c r="F21" s="65">
        <v>0.475</v>
      </c>
      <c r="H21" s="14">
        <f t="shared" ref="H21:H24" si="2">AVERAGE(C21:E21)-B21</f>
        <v>0.159</v>
      </c>
      <c r="J21" s="8" t="s">
        <v>2088</v>
      </c>
    </row>
    <row r="22">
      <c r="A22" s="8" t="s">
        <v>2091</v>
      </c>
      <c r="B22" s="65">
        <v>0.169</v>
      </c>
      <c r="C22" s="65">
        <v>0.445</v>
      </c>
      <c r="D22" s="65">
        <v>0.547</v>
      </c>
      <c r="E22" s="65">
        <v>0.421</v>
      </c>
      <c r="F22" s="65">
        <v>0.631</v>
      </c>
      <c r="H22" s="14">
        <f t="shared" si="2"/>
        <v>0.302</v>
      </c>
    </row>
    <row r="23">
      <c r="A23" s="8" t="s">
        <v>2092</v>
      </c>
      <c r="B23" s="65">
        <v>0.047</v>
      </c>
      <c r="C23" s="65">
        <v>0.205</v>
      </c>
      <c r="D23" s="65">
        <v>0.23</v>
      </c>
      <c r="E23" s="65">
        <v>0.129</v>
      </c>
      <c r="F23" s="65">
        <v>0.493</v>
      </c>
      <c r="H23" s="14">
        <f t="shared" si="2"/>
        <v>0.141</v>
      </c>
    </row>
    <row r="24">
      <c r="A24" s="8" t="s">
        <v>2093</v>
      </c>
      <c r="B24" s="65">
        <v>0.038</v>
      </c>
      <c r="C24" s="65">
        <v>0.218</v>
      </c>
      <c r="D24" s="65">
        <v>0.201</v>
      </c>
      <c r="E24" s="65">
        <v>0.132</v>
      </c>
      <c r="F24" s="65">
        <v>0.473</v>
      </c>
      <c r="H24" s="14">
        <f t="shared" si="2"/>
        <v>0.1456666667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1</v>
      </c>
      <c r="B1" s="1" t="s">
        <v>7</v>
      </c>
      <c r="C1" s="1" t="s">
        <v>9</v>
      </c>
      <c r="D1" s="2"/>
      <c r="E1" s="3" t="s">
        <v>10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A2" s="2" t="s">
        <v>20</v>
      </c>
      <c r="B2" s="2" t="s">
        <v>24</v>
      </c>
      <c r="C2" s="2" t="s">
        <v>26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>
      <c r="A3" s="2" t="s">
        <v>34</v>
      </c>
      <c r="B3" s="2" t="s">
        <v>35</v>
      </c>
      <c r="C3" s="2" t="s">
        <v>26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>
      <c r="A4" s="2" t="s">
        <v>37</v>
      </c>
      <c r="B4" s="2" t="s">
        <v>35</v>
      </c>
      <c r="C4" s="2" t="s">
        <v>40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>
      <c r="A5" s="2" t="s">
        <v>42</v>
      </c>
      <c r="B5" s="2" t="s">
        <v>35</v>
      </c>
      <c r="C5" s="2" t="s">
        <v>40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>
      <c r="A6" s="2" t="s">
        <v>43</v>
      </c>
      <c r="B6" s="2" t="s">
        <v>24</v>
      </c>
      <c r="C6" s="2" t="s">
        <v>26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>
      <c r="A7" s="2" t="s">
        <v>45</v>
      </c>
      <c r="B7" s="2" t="s">
        <v>35</v>
      </c>
      <c r="C7" s="2" t="s">
        <v>26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>
      <c r="A8" s="2" t="s">
        <v>48</v>
      </c>
      <c r="B8" s="2" t="s">
        <v>24</v>
      </c>
      <c r="C8" s="2" t="s">
        <v>26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>
      <c r="A9" s="2" t="s">
        <v>51</v>
      </c>
      <c r="B9" s="2" t="s">
        <v>24</v>
      </c>
      <c r="C9" s="2" t="s">
        <v>26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>
      <c r="A10" s="2" t="s">
        <v>53</v>
      </c>
      <c r="B10" s="2" t="s">
        <v>35</v>
      </c>
      <c r="C10" s="2" t="s">
        <v>26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>
      <c r="A11" s="2" t="s">
        <v>58</v>
      </c>
      <c r="B11" s="2" t="s">
        <v>35</v>
      </c>
      <c r="C11" s="2" t="s">
        <v>40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>
      <c r="A12" s="2" t="s">
        <v>60</v>
      </c>
      <c r="B12" s="2" t="s">
        <v>35</v>
      </c>
      <c r="C12" s="2" t="s">
        <v>26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>
      <c r="A13" s="2" t="s">
        <v>67</v>
      </c>
      <c r="B13" s="2" t="s">
        <v>24</v>
      </c>
      <c r="C13" s="2" t="s">
        <v>26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>
      <c r="A14" s="2" t="s">
        <v>69</v>
      </c>
      <c r="B14" s="2" t="s">
        <v>35</v>
      </c>
      <c r="C14" s="2" t="s">
        <v>40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>
      <c r="A15" s="2" t="s">
        <v>71</v>
      </c>
      <c r="B15" s="2" t="s">
        <v>35</v>
      </c>
      <c r="C15" s="2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>
      <c r="A16" s="2" t="s">
        <v>73</v>
      </c>
      <c r="B16" s="2" t="s">
        <v>35</v>
      </c>
      <c r="C16" s="2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>
      <c r="A17" s="2" t="s">
        <v>76</v>
      </c>
      <c r="B17" s="2" t="s">
        <v>35</v>
      </c>
      <c r="C17" s="2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>
      <c r="A18" s="2" t="s">
        <v>35</v>
      </c>
      <c r="B18" s="2" t="s">
        <v>35</v>
      </c>
      <c r="C18" s="2" t="s">
        <v>35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>
      <c r="A19" s="2" t="s">
        <v>86</v>
      </c>
      <c r="B19" s="2" t="s">
        <v>24</v>
      </c>
      <c r="C19" s="2" t="s">
        <v>26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>
      <c r="A20" s="2" t="s">
        <v>88</v>
      </c>
      <c r="B20" s="2" t="s">
        <v>35</v>
      </c>
      <c r="C20" s="2" t="s">
        <v>40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>
      <c r="A21" s="2" t="s">
        <v>89</v>
      </c>
      <c r="B21" s="2" t="s">
        <v>24</v>
      </c>
      <c r="C21" s="2" t="s">
        <v>26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>
      <c r="A22" s="2" t="s">
        <v>90</v>
      </c>
      <c r="B22" s="2" t="s">
        <v>35</v>
      </c>
      <c r="C22" s="2" t="s">
        <v>26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>
      <c r="A23" s="2" t="s">
        <v>62</v>
      </c>
      <c r="B23" s="2" t="s">
        <v>35</v>
      </c>
      <c r="C23" s="2" t="s">
        <v>62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>
      <c r="A24" s="2" t="s">
        <v>91</v>
      </c>
      <c r="B24" s="2" t="s">
        <v>35</v>
      </c>
      <c r="C24" s="2" t="s">
        <v>40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>
      <c r="A25" s="2" t="s">
        <v>92</v>
      </c>
      <c r="B25" s="2" t="s">
        <v>35</v>
      </c>
      <c r="C25" s="2" t="s">
        <v>40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>
      <c r="A26" s="2" t="s">
        <v>93</v>
      </c>
      <c r="B26" s="2" t="s">
        <v>35</v>
      </c>
      <c r="C26" s="2" t="s">
        <v>40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>
      <c r="A27" s="2" t="s">
        <v>94</v>
      </c>
      <c r="B27" s="2" t="s">
        <v>35</v>
      </c>
      <c r="C27" s="2" t="s">
        <v>26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>
      <c r="A28" s="2" t="s">
        <v>95</v>
      </c>
      <c r="B28" s="2" t="s">
        <v>24</v>
      </c>
      <c r="C28" s="2" t="s">
        <v>26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>
      <c r="A29" s="2" t="s">
        <v>96</v>
      </c>
      <c r="B29" s="2" t="s">
        <v>35</v>
      </c>
      <c r="C29" s="2" t="s">
        <v>26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>
      <c r="A30" s="2" t="s">
        <v>97</v>
      </c>
      <c r="B30" s="2" t="s">
        <v>35</v>
      </c>
      <c r="C30" s="2" t="s">
        <v>26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>
      <c r="A31" s="2" t="s">
        <v>98</v>
      </c>
      <c r="B31" s="2" t="s">
        <v>24</v>
      </c>
      <c r="C31" s="2" t="s">
        <v>26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>
      <c r="A32" s="2" t="s">
        <v>99</v>
      </c>
      <c r="B32" s="2" t="s">
        <v>35</v>
      </c>
      <c r="C32" s="2" t="s">
        <v>26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>
      <c r="A33" s="2" t="s">
        <v>24</v>
      </c>
      <c r="B33" s="2" t="s">
        <v>24</v>
      </c>
      <c r="C33" s="2" t="s">
        <v>26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>
      <c r="A34" s="2" t="s">
        <v>100</v>
      </c>
      <c r="B34" s="2" t="s">
        <v>24</v>
      </c>
      <c r="C34" s="2" t="s">
        <v>40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>
      <c r="A35" s="2" t="s">
        <v>101</v>
      </c>
      <c r="B35" s="2" t="s">
        <v>35</v>
      </c>
      <c r="C35" s="2" t="s">
        <v>40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>
      <c r="A36" s="2" t="s">
        <v>102</v>
      </c>
      <c r="B36" s="2" t="s">
        <v>35</v>
      </c>
      <c r="C36" s="2" t="s">
        <v>40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>
      <c r="A37" s="2" t="s">
        <v>103</v>
      </c>
      <c r="B37" s="2" t="s">
        <v>24</v>
      </c>
      <c r="C37" s="2" t="s">
        <v>26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>
      <c r="A38" s="2" t="s">
        <v>104</v>
      </c>
      <c r="B38" s="2" t="s">
        <v>35</v>
      </c>
      <c r="C38" s="2" t="s">
        <v>40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>
      <c r="A39" s="2" t="s">
        <v>105</v>
      </c>
      <c r="B39" s="2" t="s">
        <v>35</v>
      </c>
      <c r="C39" s="2" t="s">
        <v>40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 t="s">
        <v>3</v>
      </c>
      <c r="C1" s="1" t="s">
        <v>4</v>
      </c>
      <c r="D1" s="2"/>
      <c r="E1" s="2" t="s">
        <v>5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4">
        <v>288.0</v>
      </c>
      <c r="B2" s="2" t="s">
        <v>12</v>
      </c>
      <c r="C2" s="2" t="s">
        <v>14</v>
      </c>
      <c r="D2" s="2"/>
      <c r="E2" s="2" t="s">
        <v>15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>
        <v>1.0</v>
      </c>
      <c r="B3" s="2" t="s">
        <v>17</v>
      </c>
      <c r="C3" s="2" t="s">
        <v>18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>
        <v>4.0</v>
      </c>
      <c r="B4" s="2" t="s">
        <v>19</v>
      </c>
      <c r="C4" s="2" t="s">
        <v>18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>
        <v>7.0</v>
      </c>
      <c r="B5" s="2" t="s">
        <v>21</v>
      </c>
      <c r="C5" s="2" t="s">
        <v>18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4">
        <v>11.0</v>
      </c>
      <c r="B6" s="2" t="s">
        <v>22</v>
      </c>
      <c r="C6" s="2" t="s">
        <v>23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>
        <v>12.0</v>
      </c>
      <c r="B7" s="2" t="s">
        <v>25</v>
      </c>
      <c r="C7" s="2" t="s">
        <v>18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>
        <v>23.0</v>
      </c>
      <c r="B8" s="2" t="s">
        <v>27</v>
      </c>
      <c r="C8" s="2" t="s">
        <v>18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>
        <v>241.0</v>
      </c>
      <c r="B9" s="2" t="s">
        <v>29</v>
      </c>
      <c r="C9" s="2" t="s">
        <v>31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4">
        <v>287.0</v>
      </c>
      <c r="B10" s="2" t="s">
        <v>32</v>
      </c>
      <c r="C10" s="2" t="s">
        <v>14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4">
        <v>30.0</v>
      </c>
      <c r="B11" s="2" t="s">
        <v>33</v>
      </c>
      <c r="C11" s="2" t="s">
        <v>18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4">
        <v>32.0</v>
      </c>
      <c r="B12" s="2" t="s">
        <v>36</v>
      </c>
      <c r="C12" s="2" t="s">
        <v>18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4">
        <v>40.0</v>
      </c>
      <c r="B13" s="2" t="s">
        <v>38</v>
      </c>
      <c r="C13" s="2" t="s">
        <v>18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4">
        <v>43.0</v>
      </c>
      <c r="B14" s="2" t="s">
        <v>39</v>
      </c>
      <c r="C14" s="2" t="s">
        <v>23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4">
        <v>47.0</v>
      </c>
      <c r="B15" s="2" t="s">
        <v>41</v>
      </c>
      <c r="C15" s="2" t="s">
        <v>23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4">
        <v>48.0</v>
      </c>
      <c r="B16" s="2" t="s">
        <v>44</v>
      </c>
      <c r="C16" s="2" t="s">
        <v>18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4">
        <v>49.0</v>
      </c>
      <c r="B17" s="2" t="s">
        <v>46</v>
      </c>
      <c r="C17" s="2" t="s">
        <v>18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4">
        <v>52.0</v>
      </c>
      <c r="B18" s="2" t="s">
        <v>47</v>
      </c>
      <c r="C18" s="2" t="s">
        <v>18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4">
        <v>54.0</v>
      </c>
      <c r="B19" s="2" t="s">
        <v>49</v>
      </c>
      <c r="C19" s="2" t="s">
        <v>18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4">
        <v>56.0</v>
      </c>
      <c r="B20" s="2" t="s">
        <v>50</v>
      </c>
      <c r="C20" s="2" t="s">
        <v>18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4">
        <v>64.0</v>
      </c>
      <c r="B21" s="2" t="s">
        <v>52</v>
      </c>
      <c r="C21" s="2" t="s">
        <v>35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4">
        <v>67.0</v>
      </c>
      <c r="B22" s="2" t="s">
        <v>54</v>
      </c>
      <c r="C22" s="2" t="s">
        <v>18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4">
        <v>261.0</v>
      </c>
      <c r="B23" s="2" t="s">
        <v>55</v>
      </c>
      <c r="C23" s="2" t="s">
        <v>14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4">
        <v>77.0</v>
      </c>
      <c r="B24" s="2" t="s">
        <v>56</v>
      </c>
      <c r="C24" s="2" t="s">
        <v>23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4">
        <v>78.0</v>
      </c>
      <c r="B25" s="2" t="s">
        <v>57</v>
      </c>
      <c r="C25" s="2" t="s">
        <v>18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4">
        <v>79.0</v>
      </c>
      <c r="B26" s="2" t="s">
        <v>59</v>
      </c>
      <c r="C26" s="2" t="s">
        <v>18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4">
        <v>89.0</v>
      </c>
      <c r="B27" s="2" t="s">
        <v>61</v>
      </c>
      <c r="C27" s="2" t="s">
        <v>62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4">
        <v>94.0</v>
      </c>
      <c r="B28" s="2" t="s">
        <v>63</v>
      </c>
      <c r="C28" s="2" t="s">
        <v>18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4">
        <v>263.0</v>
      </c>
      <c r="B29" s="2" t="s">
        <v>64</v>
      </c>
      <c r="C29" s="2" t="s">
        <v>14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4">
        <v>110.0</v>
      </c>
      <c r="B30" s="2" t="s">
        <v>65</v>
      </c>
      <c r="C30" s="2" t="s">
        <v>18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4">
        <v>208.0</v>
      </c>
      <c r="B31" s="2" t="s">
        <v>66</v>
      </c>
      <c r="C31" s="2" t="s">
        <v>18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4">
        <v>219.0</v>
      </c>
      <c r="B32" s="2" t="s">
        <v>68</v>
      </c>
      <c r="C32" s="2" t="s">
        <v>18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4">
        <v>119.0</v>
      </c>
      <c r="B33" s="2" t="s">
        <v>70</v>
      </c>
      <c r="C33" s="2" t="s">
        <v>18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4">
        <v>128.0</v>
      </c>
      <c r="B34" s="2" t="s">
        <v>72</v>
      </c>
      <c r="C34" s="2" t="s">
        <v>18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4">
        <v>129.0</v>
      </c>
      <c r="B35" s="2" t="s">
        <v>74</v>
      </c>
      <c r="C35" s="2" t="s">
        <v>18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4">
        <v>132.0</v>
      </c>
      <c r="B36" s="2" t="s">
        <v>75</v>
      </c>
      <c r="C36" s="2" t="s">
        <v>18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4">
        <v>131.0</v>
      </c>
      <c r="B37" s="2" t="s">
        <v>77</v>
      </c>
      <c r="C37" s="2" t="s">
        <v>18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4">
        <v>134.0</v>
      </c>
      <c r="B38" s="2" t="s">
        <v>78</v>
      </c>
      <c r="C38" s="2" t="s">
        <v>18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4">
        <v>139.0</v>
      </c>
      <c r="B39" s="2" t="s">
        <v>79</v>
      </c>
      <c r="C39" s="2" t="s">
        <v>18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4">
        <v>142.0</v>
      </c>
      <c r="B40" s="2" t="s">
        <v>80</v>
      </c>
      <c r="C40" s="2" t="s">
        <v>18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4">
        <v>146.0</v>
      </c>
      <c r="B41" s="2" t="s">
        <v>81</v>
      </c>
      <c r="C41" s="2" t="s">
        <v>23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4">
        <v>155.0</v>
      </c>
      <c r="B42" s="2" t="s">
        <v>82</v>
      </c>
      <c r="C42" s="2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4">
        <v>159.0</v>
      </c>
      <c r="B43" s="2" t="s">
        <v>83</v>
      </c>
      <c r="C43" s="2" t="s">
        <v>18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4">
        <v>160.0</v>
      </c>
      <c r="B44" s="2" t="s">
        <v>84</v>
      </c>
      <c r="C44" s="2" t="s">
        <v>18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4">
        <v>165.0</v>
      </c>
      <c r="B45" s="2" t="s">
        <v>85</v>
      </c>
      <c r="C45" s="2" t="s">
        <v>23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4">
        <v>164.0</v>
      </c>
      <c r="B46" s="2" t="s">
        <v>87</v>
      </c>
      <c r="C46" s="2" t="s">
        <v>23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8.0"/>
    <col customWidth="1" min="2" max="2" width="10.86"/>
    <col customWidth="1" min="3" max="5" width="9.0"/>
    <col customWidth="1" min="6" max="6" width="8.57"/>
    <col customWidth="1" min="7" max="7" width="8.0"/>
    <col customWidth="1" min="8" max="17" width="8.71"/>
    <col customWidth="1" min="18" max="18" width="45.86"/>
    <col customWidth="1" min="19" max="26" width="8.0"/>
  </cols>
  <sheetData>
    <row r="1">
      <c r="A1" s="7" t="s">
        <v>106</v>
      </c>
      <c r="B1" s="8"/>
      <c r="C1" s="8"/>
      <c r="D1" s="8"/>
      <c r="E1" s="8"/>
      <c r="F1" s="8"/>
      <c r="H1" s="9" t="s">
        <v>107</v>
      </c>
      <c r="I1" s="9"/>
      <c r="J1" s="9" t="s">
        <v>108</v>
      </c>
      <c r="K1" s="9"/>
      <c r="L1" s="9" t="s">
        <v>109</v>
      </c>
      <c r="M1" s="9"/>
      <c r="N1" s="9" t="s">
        <v>110</v>
      </c>
      <c r="O1" s="9"/>
      <c r="P1" s="9" t="s">
        <v>111</v>
      </c>
      <c r="Q1" s="9"/>
      <c r="R1" s="8" t="s">
        <v>112</v>
      </c>
      <c r="S1" s="8" t="s">
        <v>113</v>
      </c>
    </row>
    <row r="2">
      <c r="A2" s="8" t="s">
        <v>114</v>
      </c>
      <c r="B2" s="8" t="s">
        <v>107</v>
      </c>
      <c r="C2" s="8" t="s">
        <v>108</v>
      </c>
      <c r="D2" s="8" t="s">
        <v>109</v>
      </c>
      <c r="E2" s="8" t="s">
        <v>110</v>
      </c>
      <c r="F2" s="8" t="s">
        <v>111</v>
      </c>
      <c r="G2" s="8" t="s">
        <v>115</v>
      </c>
      <c r="H2" s="8" t="s">
        <v>116</v>
      </c>
      <c r="I2" s="8" t="s">
        <v>117</v>
      </c>
      <c r="J2" s="8" t="s">
        <v>116</v>
      </c>
      <c r="K2" s="8" t="s">
        <v>117</v>
      </c>
      <c r="L2" s="8" t="s">
        <v>116</v>
      </c>
      <c r="M2" s="8" t="s">
        <v>117</v>
      </c>
      <c r="N2" s="8" t="s">
        <v>116</v>
      </c>
      <c r="O2" s="8" t="s">
        <v>117</v>
      </c>
      <c r="P2" s="8" t="s">
        <v>116</v>
      </c>
      <c r="Q2" s="8" t="s">
        <v>117</v>
      </c>
      <c r="R2" s="8"/>
    </row>
    <row r="3">
      <c r="A3" s="8">
        <v>1986.0</v>
      </c>
      <c r="B3" s="10"/>
      <c r="C3" s="10">
        <v>59269.2</v>
      </c>
      <c r="D3" s="10">
        <v>206214.2</v>
      </c>
      <c r="E3" s="10">
        <v>150082.9</v>
      </c>
      <c r="F3" s="10">
        <v>32028.6</v>
      </c>
      <c r="G3" s="11">
        <v>3285.0</v>
      </c>
      <c r="H3" s="10">
        <f t="shared" ref="H3:Q3" si="1">MAX(0,H$9-($A$9-$A3))</f>
        <v>0</v>
      </c>
      <c r="I3" s="10">
        <f t="shared" si="1"/>
        <v>6</v>
      </c>
      <c r="J3" s="10">
        <f t="shared" si="1"/>
        <v>7</v>
      </c>
      <c r="K3" s="10">
        <f t="shared" si="1"/>
        <v>22</v>
      </c>
      <c r="L3" s="10">
        <f t="shared" si="1"/>
        <v>23</v>
      </c>
      <c r="M3" s="10">
        <f t="shared" si="1"/>
        <v>41</v>
      </c>
      <c r="N3" s="10">
        <f t="shared" si="1"/>
        <v>42</v>
      </c>
      <c r="O3" s="10">
        <f t="shared" si="1"/>
        <v>59</v>
      </c>
      <c r="P3" s="10">
        <f t="shared" si="1"/>
        <v>60</v>
      </c>
      <c r="Q3" s="10">
        <f t="shared" si="1"/>
        <v>72</v>
      </c>
      <c r="R3" s="8" t="str">
        <f t="shared" ref="R3:R9" si="3">CONCATENATE("statefip(9), metarea(",G3,"), labforce(2),year(",A3,")")</f>
        <v>statefip(9), metarea(3285), labforce(2),year(1986)</v>
      </c>
      <c r="S3" s="8" t="str">
        <f t="shared" ref="S3:S9" si="4">CONCATENATE("age(r: ",H3,"-",I3,"; ",J3," - ",K3,"; ",L3,"-",M3,"; ",N3," - ",O3,"; ",P3," - ",Q3,")")</f>
        <v>age(r: 0-6; 7 - 22; 23-41; 42 - 59; 60 - 72)</v>
      </c>
    </row>
    <row r="4">
      <c r="A4" s="8">
        <v>1990.0</v>
      </c>
      <c r="B4" s="10">
        <v>0.0</v>
      </c>
      <c r="C4" s="10">
        <v>89959.2</v>
      </c>
      <c r="D4" s="10">
        <v>205726.6</v>
      </c>
      <c r="E4" s="10">
        <v>98193.1</v>
      </c>
      <c r="F4" s="10">
        <v>18569.2</v>
      </c>
      <c r="G4" s="11">
        <v>3285.0</v>
      </c>
      <c r="H4" s="10">
        <f t="shared" ref="H4:Q4" si="2">MAX(0,H$9-($A$9-$A4))</f>
        <v>0</v>
      </c>
      <c r="I4" s="10">
        <f t="shared" si="2"/>
        <v>10</v>
      </c>
      <c r="J4" s="10">
        <f t="shared" si="2"/>
        <v>11</v>
      </c>
      <c r="K4" s="10">
        <f t="shared" si="2"/>
        <v>26</v>
      </c>
      <c r="L4" s="10">
        <f t="shared" si="2"/>
        <v>27</v>
      </c>
      <c r="M4" s="10">
        <f t="shared" si="2"/>
        <v>45</v>
      </c>
      <c r="N4" s="10">
        <f t="shared" si="2"/>
        <v>46</v>
      </c>
      <c r="O4" s="10">
        <f t="shared" si="2"/>
        <v>63</v>
      </c>
      <c r="P4" s="10">
        <f t="shared" si="2"/>
        <v>64</v>
      </c>
      <c r="Q4" s="10">
        <f t="shared" si="2"/>
        <v>76</v>
      </c>
      <c r="R4" s="8" t="str">
        <f t="shared" si="3"/>
        <v>statefip(9), metarea(3285), labforce(2),year(1990)</v>
      </c>
      <c r="S4" s="8" t="str">
        <f t="shared" si="4"/>
        <v>age(r: 0-10; 11 - 26; 27-45; 46 - 63; 64 - 76)</v>
      </c>
    </row>
    <row r="5">
      <c r="A5" s="8">
        <v>1995.0</v>
      </c>
      <c r="B5" s="10">
        <v>0.0</v>
      </c>
      <c r="C5" s="10">
        <v>133386.5</v>
      </c>
      <c r="D5" s="10">
        <v>224767.1</v>
      </c>
      <c r="E5" s="10">
        <v>89992.5</v>
      </c>
      <c r="F5" s="10">
        <v>20794.7</v>
      </c>
      <c r="G5" s="11">
        <v>3285.0</v>
      </c>
      <c r="H5" s="10">
        <f t="shared" ref="H5:Q5" si="5">MAX(0,H$9-($A$9-$A5))</f>
        <v>0</v>
      </c>
      <c r="I5" s="10">
        <f t="shared" si="5"/>
        <v>15</v>
      </c>
      <c r="J5" s="10">
        <f t="shared" si="5"/>
        <v>16</v>
      </c>
      <c r="K5" s="10">
        <f t="shared" si="5"/>
        <v>31</v>
      </c>
      <c r="L5" s="10">
        <f t="shared" si="5"/>
        <v>32</v>
      </c>
      <c r="M5" s="10">
        <f t="shared" si="5"/>
        <v>50</v>
      </c>
      <c r="N5" s="10">
        <f t="shared" si="5"/>
        <v>51</v>
      </c>
      <c r="O5" s="10">
        <f t="shared" si="5"/>
        <v>68</v>
      </c>
      <c r="P5" s="10">
        <f t="shared" si="5"/>
        <v>69</v>
      </c>
      <c r="Q5" s="10">
        <f t="shared" si="5"/>
        <v>81</v>
      </c>
      <c r="R5" s="8" t="str">
        <f t="shared" si="3"/>
        <v>statefip(9), metarea(3285), labforce(2),year(1995)</v>
      </c>
      <c r="S5" s="8" t="str">
        <f t="shared" si="4"/>
        <v>age(r: 0-15; 16 - 31; 32-50; 51 - 68; 69 - 81)</v>
      </c>
    </row>
    <row r="6">
      <c r="A6" s="8">
        <v>2000.0</v>
      </c>
      <c r="B6" s="10">
        <v>26517.8</v>
      </c>
      <c r="C6" s="10">
        <v>126442.0</v>
      </c>
      <c r="D6" s="10">
        <v>306058.3</v>
      </c>
      <c r="E6" s="10">
        <v>92454.5</v>
      </c>
      <c r="F6" s="10">
        <v>3973.2</v>
      </c>
      <c r="G6" s="11">
        <v>3285.0</v>
      </c>
      <c r="H6" s="10">
        <f t="shared" ref="H6:Q6" si="6">MAX(0,H$9-($A$9-$A6))</f>
        <v>4</v>
      </c>
      <c r="I6" s="10">
        <f t="shared" si="6"/>
        <v>20</v>
      </c>
      <c r="J6" s="10">
        <f t="shared" si="6"/>
        <v>21</v>
      </c>
      <c r="K6" s="10">
        <f t="shared" si="6"/>
        <v>36</v>
      </c>
      <c r="L6" s="10">
        <f t="shared" si="6"/>
        <v>37</v>
      </c>
      <c r="M6" s="10">
        <f t="shared" si="6"/>
        <v>55</v>
      </c>
      <c r="N6" s="10">
        <f t="shared" si="6"/>
        <v>56</v>
      </c>
      <c r="O6" s="10">
        <f t="shared" si="6"/>
        <v>73</v>
      </c>
      <c r="P6" s="10">
        <f t="shared" si="6"/>
        <v>74</v>
      </c>
      <c r="Q6" s="10">
        <f t="shared" si="6"/>
        <v>86</v>
      </c>
      <c r="R6" s="8" t="str">
        <f t="shared" si="3"/>
        <v>statefip(9), metarea(3285), labforce(2),year(2000)</v>
      </c>
      <c r="S6" s="8" t="str">
        <f t="shared" si="4"/>
        <v>age(r: 4-20; 21 - 36; 37-55; 56 - 73; 74 - 86)</v>
      </c>
    </row>
    <row r="7">
      <c r="A7" s="8">
        <v>2005.0</v>
      </c>
      <c r="B7" s="10">
        <v>67361.9</v>
      </c>
      <c r="C7" s="10">
        <v>205614.7</v>
      </c>
      <c r="D7" s="10">
        <v>287592.0</v>
      </c>
      <c r="E7" s="10">
        <v>51407.3</v>
      </c>
      <c r="F7" s="10">
        <v>3566.0</v>
      </c>
      <c r="G7" s="11">
        <v>3284.0</v>
      </c>
      <c r="H7" s="10">
        <f t="shared" ref="H7:Q7" si="7">MAX(0,H$9-($A$9-$A7))</f>
        <v>9</v>
      </c>
      <c r="I7" s="10">
        <f t="shared" si="7"/>
        <v>25</v>
      </c>
      <c r="J7" s="10">
        <f t="shared" si="7"/>
        <v>26</v>
      </c>
      <c r="K7" s="10">
        <f t="shared" si="7"/>
        <v>41</v>
      </c>
      <c r="L7" s="10">
        <f t="shared" si="7"/>
        <v>42</v>
      </c>
      <c r="M7" s="10">
        <f t="shared" si="7"/>
        <v>60</v>
      </c>
      <c r="N7" s="10">
        <f t="shared" si="7"/>
        <v>61</v>
      </c>
      <c r="O7" s="10">
        <f t="shared" si="7"/>
        <v>78</v>
      </c>
      <c r="P7" s="10">
        <f t="shared" si="7"/>
        <v>79</v>
      </c>
      <c r="Q7" s="10">
        <f t="shared" si="7"/>
        <v>91</v>
      </c>
      <c r="R7" s="8" t="str">
        <f t="shared" si="3"/>
        <v>statefip(9), metarea(3284), labforce(2),year(2005)</v>
      </c>
      <c r="S7" s="8" t="str">
        <f t="shared" si="4"/>
        <v>age(r: 9-25; 26 - 41; 42-60; 61 - 78; 79 - 91)</v>
      </c>
    </row>
    <row r="8">
      <c r="A8" s="8">
        <v>2010.0</v>
      </c>
      <c r="B8" s="10">
        <v>151985.5</v>
      </c>
      <c r="C8" s="10">
        <v>187047.0</v>
      </c>
      <c r="D8" s="10">
        <v>257741.9</v>
      </c>
      <c r="E8" s="10">
        <v>17372.7</v>
      </c>
      <c r="F8" s="10">
        <v>0.0</v>
      </c>
      <c r="G8" s="11">
        <v>3284.0</v>
      </c>
      <c r="H8" s="10">
        <f t="shared" ref="H8:Q8" si="8">MAX(0,H$9-($A$9-$A8))</f>
        <v>14</v>
      </c>
      <c r="I8" s="10">
        <f t="shared" si="8"/>
        <v>30</v>
      </c>
      <c r="J8" s="10">
        <f t="shared" si="8"/>
        <v>31</v>
      </c>
      <c r="K8" s="10">
        <f t="shared" si="8"/>
        <v>46</v>
      </c>
      <c r="L8" s="10">
        <f t="shared" si="8"/>
        <v>47</v>
      </c>
      <c r="M8" s="10">
        <f t="shared" si="8"/>
        <v>65</v>
      </c>
      <c r="N8" s="10">
        <f t="shared" si="8"/>
        <v>66</v>
      </c>
      <c r="O8" s="10">
        <f t="shared" si="8"/>
        <v>83</v>
      </c>
      <c r="P8" s="10">
        <f t="shared" si="8"/>
        <v>84</v>
      </c>
      <c r="Q8" s="10">
        <f t="shared" si="8"/>
        <v>96</v>
      </c>
      <c r="R8" s="8" t="str">
        <f t="shared" si="3"/>
        <v>statefip(9), metarea(3284), labforce(2),year(2010)</v>
      </c>
      <c r="S8" s="8" t="str">
        <f t="shared" si="4"/>
        <v>age(r: 14-30; 31 - 46; 47-65; 66 - 83; 84 - 96)</v>
      </c>
    </row>
    <row r="9">
      <c r="A9" s="8">
        <v>2014.0</v>
      </c>
      <c r="B9" s="10">
        <v>175599.9</v>
      </c>
      <c r="C9" s="10">
        <v>201345.5</v>
      </c>
      <c r="D9" s="10">
        <v>202771.6</v>
      </c>
      <c r="E9" s="10">
        <v>14735.7</v>
      </c>
      <c r="F9" s="10">
        <v>0.0</v>
      </c>
      <c r="G9" s="11">
        <v>3284.0</v>
      </c>
      <c r="H9" s="10">
        <v>18.0</v>
      </c>
      <c r="I9" s="10">
        <v>34.0</v>
      </c>
      <c r="J9" s="10">
        <v>35.0</v>
      </c>
      <c r="K9" s="10">
        <v>50.0</v>
      </c>
      <c r="L9" s="10">
        <v>51.0</v>
      </c>
      <c r="M9" s="10">
        <v>69.0</v>
      </c>
      <c r="N9" s="10">
        <v>70.0</v>
      </c>
      <c r="O9" s="10">
        <v>87.0</v>
      </c>
      <c r="P9" s="10">
        <v>88.0</v>
      </c>
      <c r="Q9" s="10">
        <v>100.0</v>
      </c>
      <c r="R9" s="8" t="str">
        <f t="shared" si="3"/>
        <v>statefip(9), metarea(3284), labforce(2),year(2014)</v>
      </c>
      <c r="S9" s="8" t="str">
        <f t="shared" si="4"/>
        <v>age(r: 18-34; 35 - 50; 51-69; 70 - 87; 88 - 100)</v>
      </c>
    </row>
    <row r="10">
      <c r="B10" s="8"/>
      <c r="C10" s="8"/>
      <c r="D10" s="8"/>
      <c r="E10" s="8"/>
      <c r="F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>
      <c r="A11" s="8" t="s">
        <v>118</v>
      </c>
      <c r="B11" s="8" t="s">
        <v>119</v>
      </c>
      <c r="C11" s="8"/>
      <c r="D11" s="8"/>
      <c r="E11" s="8"/>
      <c r="F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>
      <c r="A12" s="12" t="str">
        <f>HYPERLINK("http://www.pewresearch.org/fact-tank/2015/05/11/millennials-surpass-gen-xers-as-the-largest-generation-in-u-s-labor-force/","Generation definitions from Pew Research Center")</f>
        <v>Generation definitions from Pew Research Center</v>
      </c>
      <c r="B12" s="8"/>
      <c r="C12" s="8"/>
      <c r="D12" s="8"/>
      <c r="E12" s="8"/>
      <c r="F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>
      <c r="A13" s="13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>
      <c r="A14" s="13" t="s">
        <v>120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>
      <c r="A15" s="8" t="s">
        <v>114</v>
      </c>
      <c r="B15" s="8" t="s">
        <v>107</v>
      </c>
      <c r="C15" s="8" t="s">
        <v>108</v>
      </c>
      <c r="D15" s="8" t="s">
        <v>109</v>
      </c>
      <c r="E15" s="8" t="s">
        <v>110</v>
      </c>
      <c r="F15" s="8" t="s">
        <v>111</v>
      </c>
      <c r="G15" s="8" t="s">
        <v>121</v>
      </c>
      <c r="H15" s="8" t="s">
        <v>122</v>
      </c>
      <c r="I15" s="8" t="s">
        <v>123</v>
      </c>
      <c r="J15" s="8" t="s">
        <v>124</v>
      </c>
      <c r="K15" s="8"/>
      <c r="L15" s="8"/>
      <c r="M15" s="8"/>
      <c r="N15" s="8"/>
      <c r="O15" s="8"/>
      <c r="P15" s="8"/>
      <c r="Q15" s="8"/>
      <c r="R15" s="8"/>
    </row>
    <row r="16">
      <c r="A16" s="8">
        <v>1986.0</v>
      </c>
      <c r="B16" s="14">
        <f t="shared" ref="B16:F16" si="9">B3/SUM($B3:$F3)</f>
        <v>0</v>
      </c>
      <c r="C16" s="14">
        <f t="shared" si="9"/>
        <v>0.1324170584</v>
      </c>
      <c r="D16" s="14">
        <f t="shared" si="9"/>
        <v>0.460716152</v>
      </c>
      <c r="E16" s="14">
        <f t="shared" si="9"/>
        <v>0.335309674</v>
      </c>
      <c r="F16" s="14">
        <f t="shared" si="9"/>
        <v>0.0715571156</v>
      </c>
      <c r="G16" s="14" t="str">
        <f t="shared" ref="G16:J16" si="10">'National results'!B14</f>
        <v>#REF!</v>
      </c>
      <c r="H16" s="14" t="str">
        <f t="shared" si="10"/>
        <v>#REF!</v>
      </c>
      <c r="I16" s="14" t="str">
        <f t="shared" si="10"/>
        <v>#REF!</v>
      </c>
      <c r="J16" s="14" t="str">
        <f t="shared" si="10"/>
        <v>#REF!</v>
      </c>
      <c r="K16" s="8"/>
      <c r="L16" s="8"/>
      <c r="M16" s="8"/>
      <c r="N16" s="8"/>
      <c r="O16" s="8"/>
      <c r="P16" s="8"/>
      <c r="Q16" s="8"/>
      <c r="R16" s="8"/>
    </row>
    <row r="17">
      <c r="A17" s="8">
        <v>1990.0</v>
      </c>
      <c r="B17" s="14">
        <f t="shared" ref="B17:F17" si="11">B4/SUM($B4:$F4)</f>
        <v>0</v>
      </c>
      <c r="C17" s="14">
        <f t="shared" si="11"/>
        <v>0.2181103513</v>
      </c>
      <c r="D17" s="14">
        <f t="shared" si="11"/>
        <v>0.4987939089</v>
      </c>
      <c r="E17" s="14">
        <f t="shared" si="11"/>
        <v>0.2380738328</v>
      </c>
      <c r="F17" s="14">
        <f t="shared" si="11"/>
        <v>0.045021907</v>
      </c>
      <c r="G17" s="14" t="str">
        <f t="shared" ref="G17:J17" si="12">'National results'!B15</f>
        <v>#REF!</v>
      </c>
      <c r="H17" s="14" t="str">
        <f t="shared" si="12"/>
        <v>#REF!</v>
      </c>
      <c r="I17" s="14" t="str">
        <f t="shared" si="12"/>
        <v>#REF!</v>
      </c>
      <c r="J17" s="14" t="str">
        <f t="shared" si="12"/>
        <v>#REF!</v>
      </c>
      <c r="K17" s="8"/>
      <c r="L17" s="8"/>
      <c r="M17" s="8"/>
      <c r="N17" s="8"/>
      <c r="O17" s="8"/>
      <c r="P17" s="8"/>
      <c r="Q17" s="8"/>
      <c r="R17" s="8"/>
    </row>
    <row r="18">
      <c r="A18" s="8">
        <v>1995.0</v>
      </c>
      <c r="B18" s="14">
        <f t="shared" ref="B18:F18" si="13">B5/SUM($B5:$F5)</f>
        <v>0</v>
      </c>
      <c r="C18" s="14">
        <f t="shared" si="13"/>
        <v>0.2844420874</v>
      </c>
      <c r="D18" s="14">
        <f t="shared" si="13"/>
        <v>0.4793080491</v>
      </c>
      <c r="E18" s="14">
        <f t="shared" si="13"/>
        <v>0.1919058866</v>
      </c>
      <c r="F18" s="14">
        <f t="shared" si="13"/>
        <v>0.04434397689</v>
      </c>
      <c r="G18" s="14" t="str">
        <f t="shared" ref="G18:J18" si="14">'National results'!B16</f>
        <v>#REF!</v>
      </c>
      <c r="H18" s="14" t="str">
        <f t="shared" si="14"/>
        <v>#REF!</v>
      </c>
      <c r="I18" s="14" t="str">
        <f t="shared" si="14"/>
        <v>#REF!</v>
      </c>
      <c r="J18" s="14" t="str">
        <f t="shared" si="14"/>
        <v>#REF!</v>
      </c>
      <c r="K18" s="8"/>
      <c r="L18" s="8"/>
      <c r="M18" s="8"/>
      <c r="N18" s="8"/>
      <c r="O18" s="8"/>
      <c r="P18" s="8"/>
      <c r="Q18" s="8"/>
      <c r="R18" s="8"/>
    </row>
    <row r="19">
      <c r="A19" s="8">
        <v>2000.0</v>
      </c>
      <c r="B19" s="14">
        <f t="shared" ref="B19:F19" si="15">B6/SUM($B6:$F6)</f>
        <v>0.04774147181</v>
      </c>
      <c r="C19" s="14">
        <f t="shared" si="15"/>
        <v>0.2276405727</v>
      </c>
      <c r="D19" s="14">
        <f t="shared" si="15"/>
        <v>0.5510137983</v>
      </c>
      <c r="E19" s="14">
        <f t="shared" si="15"/>
        <v>0.1664509841</v>
      </c>
      <c r="F19" s="14">
        <f t="shared" si="15"/>
        <v>0.007153173181</v>
      </c>
      <c r="G19" s="14" t="str">
        <f t="shared" ref="G19:J19" si="16">'National results'!B17</f>
        <v>#REF!</v>
      </c>
      <c r="H19" s="14" t="str">
        <f t="shared" si="16"/>
        <v>#REF!</v>
      </c>
      <c r="I19" s="14" t="str">
        <f t="shared" si="16"/>
        <v>#REF!</v>
      </c>
      <c r="J19" s="14" t="str">
        <f t="shared" si="16"/>
        <v>#REF!</v>
      </c>
      <c r="K19" s="8"/>
      <c r="L19" s="8"/>
      <c r="M19" s="8"/>
      <c r="N19" s="8"/>
      <c r="O19" s="8"/>
      <c r="P19" s="8"/>
      <c r="Q19" s="8"/>
      <c r="R19" s="8"/>
    </row>
    <row r="20">
      <c r="A20" s="8">
        <v>2005.0</v>
      </c>
      <c r="B20" s="14">
        <f t="shared" ref="B20:F20" si="17">B7/SUM($B7:$F7)</f>
        <v>0.1094351173</v>
      </c>
      <c r="C20" s="14">
        <f t="shared" si="17"/>
        <v>0.3340385114</v>
      </c>
      <c r="D20" s="14">
        <f t="shared" si="17"/>
        <v>0.467217585</v>
      </c>
      <c r="E20" s="14">
        <f t="shared" si="17"/>
        <v>0.08351551698</v>
      </c>
      <c r="F20" s="14">
        <f t="shared" si="17"/>
        <v>0.005793269313</v>
      </c>
      <c r="G20" s="14" t="str">
        <f t="shared" ref="G20:J20" si="18">'National results'!B18</f>
        <v>#REF!</v>
      </c>
      <c r="H20" s="14" t="str">
        <f t="shared" si="18"/>
        <v>#REF!</v>
      </c>
      <c r="I20" s="14" t="str">
        <f t="shared" si="18"/>
        <v>#REF!</v>
      </c>
      <c r="J20" s="14" t="str">
        <f t="shared" si="18"/>
        <v>#REF!</v>
      </c>
      <c r="K20" s="8"/>
      <c r="L20" s="8"/>
      <c r="M20" s="8"/>
      <c r="N20" s="8"/>
      <c r="O20" s="8"/>
      <c r="P20" s="8"/>
      <c r="Q20" s="8"/>
      <c r="R20" s="8"/>
    </row>
    <row r="21">
      <c r="A21" s="8">
        <v>2010.0</v>
      </c>
      <c r="B21" s="14">
        <f t="shared" ref="B21:F21" si="19">B8/SUM($B8:$F8)</f>
        <v>0.2474740986</v>
      </c>
      <c r="C21" s="14">
        <f t="shared" si="19"/>
        <v>0.3045638415</v>
      </c>
      <c r="D21" s="14">
        <f t="shared" si="19"/>
        <v>0.4196745373</v>
      </c>
      <c r="E21" s="14">
        <f t="shared" si="19"/>
        <v>0.02828752265</v>
      </c>
      <c r="F21" s="14">
        <f t="shared" si="19"/>
        <v>0</v>
      </c>
      <c r="G21" s="14" t="str">
        <f t="shared" ref="G21:J21" si="20">'National results'!B19</f>
        <v>#REF!</v>
      </c>
      <c r="H21" s="14" t="str">
        <f t="shared" si="20"/>
        <v>#REF!</v>
      </c>
      <c r="I21" s="14" t="str">
        <f t="shared" si="20"/>
        <v>#REF!</v>
      </c>
      <c r="J21" s="14" t="str">
        <f t="shared" si="20"/>
        <v>#REF!</v>
      </c>
      <c r="K21" s="8"/>
      <c r="L21" s="8"/>
      <c r="M21" s="8"/>
      <c r="N21" s="8"/>
      <c r="O21" s="8"/>
      <c r="P21" s="8"/>
      <c r="Q21" s="8"/>
      <c r="R21" s="8"/>
    </row>
    <row r="22">
      <c r="A22" s="8">
        <v>2014.0</v>
      </c>
      <c r="B22" s="14">
        <f t="shared" ref="B22:F22" si="21">B9/SUM($B9:$F9)</f>
        <v>0.2953975985</v>
      </c>
      <c r="C22" s="14">
        <f t="shared" si="21"/>
        <v>0.3387073522</v>
      </c>
      <c r="D22" s="14">
        <f t="shared" si="21"/>
        <v>0.3411063656</v>
      </c>
      <c r="E22" s="14">
        <f t="shared" si="21"/>
        <v>0.02478868378</v>
      </c>
      <c r="F22" s="14">
        <f t="shared" si="21"/>
        <v>0</v>
      </c>
      <c r="G22" s="14" t="str">
        <f t="shared" ref="G22:J22" si="22">'National results'!B20</f>
        <v>#REF!</v>
      </c>
      <c r="H22" s="14" t="str">
        <f t="shared" si="22"/>
        <v>#REF!</v>
      </c>
      <c r="I22" s="14" t="str">
        <f t="shared" si="22"/>
        <v>#REF!</v>
      </c>
      <c r="J22" s="14" t="str">
        <f t="shared" si="22"/>
        <v>#REF!</v>
      </c>
      <c r="K22" s="8"/>
      <c r="L22" s="8"/>
      <c r="M22" s="8"/>
      <c r="N22" s="8"/>
      <c r="O22" s="8"/>
      <c r="P22" s="8"/>
      <c r="Q22" s="8"/>
      <c r="R22" s="8"/>
    </row>
    <row r="23">
      <c r="A23" s="8"/>
      <c r="B23" s="14"/>
      <c r="C23" s="14"/>
      <c r="D23" s="14"/>
      <c r="E23" s="14"/>
      <c r="F23" s="14"/>
      <c r="G23" s="14"/>
      <c r="H23" s="14"/>
      <c r="I23" s="14" t="str">
        <f t="shared" ref="I23:J23" si="23">'National results'!D21</f>
        <v>#REF!</v>
      </c>
      <c r="J23" s="14" t="str">
        <f t="shared" si="23"/>
        <v>#REF!</v>
      </c>
      <c r="K23" s="8"/>
      <c r="L23" s="8"/>
      <c r="M23" s="8"/>
      <c r="N23" s="8"/>
      <c r="O23" s="8"/>
      <c r="P23" s="8"/>
      <c r="Q23" s="8"/>
      <c r="R23" s="8"/>
    </row>
    <row r="24">
      <c r="A24" s="13" t="s">
        <v>125</v>
      </c>
      <c r="B24" s="8"/>
      <c r="C24" s="8"/>
      <c r="D24" s="8"/>
      <c r="E24" s="8"/>
      <c r="F24" s="8"/>
      <c r="G24" s="8" t="s">
        <v>107</v>
      </c>
      <c r="H24" s="8"/>
      <c r="I24" s="8" t="s">
        <v>108</v>
      </c>
      <c r="J24" s="8"/>
      <c r="K24" s="8" t="s">
        <v>109</v>
      </c>
      <c r="L24" s="8"/>
      <c r="M24" s="8" t="s">
        <v>110</v>
      </c>
      <c r="N24" s="8"/>
      <c r="O24" s="8" t="s">
        <v>111</v>
      </c>
      <c r="P24" s="8"/>
      <c r="Q24" s="8" t="s">
        <v>112</v>
      </c>
      <c r="R24" s="8" t="s">
        <v>113</v>
      </c>
    </row>
    <row r="25">
      <c r="A25" s="8" t="s">
        <v>114</v>
      </c>
      <c r="B25" s="8" t="s">
        <v>107</v>
      </c>
      <c r="C25" s="8" t="s">
        <v>108</v>
      </c>
      <c r="D25" s="8" t="s">
        <v>109</v>
      </c>
      <c r="E25" s="8" t="s">
        <v>110</v>
      </c>
      <c r="F25" s="8" t="s">
        <v>111</v>
      </c>
      <c r="G25" s="8" t="s">
        <v>116</v>
      </c>
      <c r="H25" s="8" t="s">
        <v>117</v>
      </c>
      <c r="I25" s="8" t="s">
        <v>116</v>
      </c>
      <c r="J25" s="8" t="s">
        <v>117</v>
      </c>
      <c r="K25" s="8" t="s">
        <v>116</v>
      </c>
      <c r="L25" s="8" t="s">
        <v>117</v>
      </c>
      <c r="M25" s="8" t="s">
        <v>116</v>
      </c>
      <c r="N25" s="8" t="s">
        <v>117</v>
      </c>
      <c r="O25" s="8" t="s">
        <v>116</v>
      </c>
      <c r="P25" s="8" t="s">
        <v>117</v>
      </c>
      <c r="Q25" s="8"/>
    </row>
    <row r="26">
      <c r="A26" s="8">
        <v>1986.0</v>
      </c>
      <c r="B26" s="10"/>
      <c r="C26" s="10">
        <v>1.6788141E7</v>
      </c>
      <c r="D26" s="10">
        <v>6.08114783E7</v>
      </c>
      <c r="E26" s="10">
        <v>3.1862779E7</v>
      </c>
      <c r="F26" s="10">
        <v>6946203.1</v>
      </c>
      <c r="G26" s="10">
        <f t="shared" ref="G26:P26" si="24">MAX(0,G$9-($A$9-$A26))</f>
        <v>3256</v>
      </c>
      <c r="H26" s="10">
        <f t="shared" si="24"/>
        <v>0</v>
      </c>
      <c r="I26" s="10">
        <f t="shared" si="24"/>
        <v>6</v>
      </c>
      <c r="J26" s="10">
        <f t="shared" si="24"/>
        <v>7</v>
      </c>
      <c r="K26" s="10">
        <f t="shared" si="24"/>
        <v>22</v>
      </c>
      <c r="L26" s="10">
        <f t="shared" si="24"/>
        <v>23</v>
      </c>
      <c r="M26" s="10">
        <f t="shared" si="24"/>
        <v>41</v>
      </c>
      <c r="N26" s="10">
        <f t="shared" si="24"/>
        <v>42</v>
      </c>
      <c r="O26" s="10">
        <f t="shared" si="24"/>
        <v>59</v>
      </c>
      <c r="P26" s="10">
        <f t="shared" si="24"/>
        <v>60</v>
      </c>
      <c r="Q26" s="8" t="str">
        <f t="shared" ref="Q26:Q32" si="26">CONCATENATE("labforce(2),year(",A26,")")</f>
        <v>labforce(2),year(1986)</v>
      </c>
      <c r="R26" s="8" t="str">
        <f t="shared" ref="R26:R32" si="27">CONCATENATE("age(r: ",G26,"-",H26,"; ",I26," - ",J26,"; ",K26,"-",L26,"; ",M26," - ",N26,"; ",O26," - ",P26,")")</f>
        <v>age(r: 3256-0; 6 - 7; 22-23; 41 - 42; 59 - 60)</v>
      </c>
    </row>
    <row r="27">
      <c r="A27" s="8">
        <v>1990.0</v>
      </c>
      <c r="B27" s="10"/>
      <c r="C27" s="10">
        <v>2.80056823E7</v>
      </c>
      <c r="D27" s="10">
        <v>6.28151674E7</v>
      </c>
      <c r="E27" s="10">
        <v>2.89124822E7</v>
      </c>
      <c r="F27" s="10">
        <v>3946126.8</v>
      </c>
      <c r="G27" s="10">
        <f t="shared" ref="G27:P27" si="25">MAX(0,G$9-($A$9-$A27))</f>
        <v>3260</v>
      </c>
      <c r="H27" s="10">
        <f t="shared" si="25"/>
        <v>0</v>
      </c>
      <c r="I27" s="10">
        <f t="shared" si="25"/>
        <v>10</v>
      </c>
      <c r="J27" s="10">
        <f t="shared" si="25"/>
        <v>11</v>
      </c>
      <c r="K27" s="10">
        <f t="shared" si="25"/>
        <v>26</v>
      </c>
      <c r="L27" s="10">
        <f t="shared" si="25"/>
        <v>27</v>
      </c>
      <c r="M27" s="10">
        <f t="shared" si="25"/>
        <v>45</v>
      </c>
      <c r="N27" s="10">
        <f t="shared" si="25"/>
        <v>46</v>
      </c>
      <c r="O27" s="10">
        <f t="shared" si="25"/>
        <v>63</v>
      </c>
      <c r="P27" s="10">
        <f t="shared" si="25"/>
        <v>64</v>
      </c>
      <c r="Q27" s="8" t="str">
        <f t="shared" si="26"/>
        <v>labforce(2),year(1990)</v>
      </c>
      <c r="R27" s="8" t="str">
        <f t="shared" si="27"/>
        <v>age(r: 3260-0; 10 - 11; 26-27; 45 - 46; 63 - 64)</v>
      </c>
    </row>
    <row r="28">
      <c r="A28" s="8">
        <v>1995.0</v>
      </c>
      <c r="B28" s="10">
        <v>451716.4</v>
      </c>
      <c r="C28" s="10">
        <v>4.38910191E7</v>
      </c>
      <c r="D28" s="10">
        <v>6.31916289E7</v>
      </c>
      <c r="E28" s="10">
        <v>2.20640519E7</v>
      </c>
      <c r="F28" s="10">
        <v>1859299.9</v>
      </c>
      <c r="G28" s="10">
        <f t="shared" ref="G28:P28" si="28">MAX(0,G$9-($A$9-$A28))</f>
        <v>3265</v>
      </c>
      <c r="H28" s="10">
        <f t="shared" si="28"/>
        <v>0</v>
      </c>
      <c r="I28" s="10">
        <f t="shared" si="28"/>
        <v>15</v>
      </c>
      <c r="J28" s="10">
        <f t="shared" si="28"/>
        <v>16</v>
      </c>
      <c r="K28" s="10">
        <f t="shared" si="28"/>
        <v>31</v>
      </c>
      <c r="L28" s="10">
        <f t="shared" si="28"/>
        <v>32</v>
      </c>
      <c r="M28" s="10">
        <f t="shared" si="28"/>
        <v>50</v>
      </c>
      <c r="N28" s="10">
        <f t="shared" si="28"/>
        <v>51</v>
      </c>
      <c r="O28" s="10">
        <f t="shared" si="28"/>
        <v>68</v>
      </c>
      <c r="P28" s="10">
        <f t="shared" si="28"/>
        <v>69</v>
      </c>
      <c r="Q28" s="8" t="str">
        <f t="shared" si="26"/>
        <v>labforce(2),year(1995)</v>
      </c>
      <c r="R28" s="8" t="str">
        <f t="shared" si="27"/>
        <v>age(r: 3265-0; 15 - 16; 31-32; 50 - 51; 68 - 69)</v>
      </c>
    </row>
    <row r="29">
      <c r="A29" s="8">
        <v>2000.0</v>
      </c>
      <c r="B29" s="10">
        <v>1.10273519E7</v>
      </c>
      <c r="C29" s="10">
        <v>5.07242313E7</v>
      </c>
      <c r="D29" s="10">
        <v>6.26990776E7</v>
      </c>
      <c r="E29" s="10">
        <v>1.53936593E7</v>
      </c>
      <c r="F29" s="10">
        <v>1012537.9</v>
      </c>
      <c r="G29" s="10">
        <f t="shared" ref="G29:P29" si="29">MAX(0,G$9-($A$9-$A29))</f>
        <v>3270</v>
      </c>
      <c r="H29" s="10">
        <f t="shared" si="29"/>
        <v>4</v>
      </c>
      <c r="I29" s="10">
        <f t="shared" si="29"/>
        <v>20</v>
      </c>
      <c r="J29" s="10">
        <f t="shared" si="29"/>
        <v>21</v>
      </c>
      <c r="K29" s="10">
        <f t="shared" si="29"/>
        <v>36</v>
      </c>
      <c r="L29" s="10">
        <f t="shared" si="29"/>
        <v>37</v>
      </c>
      <c r="M29" s="10">
        <f t="shared" si="29"/>
        <v>55</v>
      </c>
      <c r="N29" s="10">
        <f t="shared" si="29"/>
        <v>56</v>
      </c>
      <c r="O29" s="10">
        <f t="shared" si="29"/>
        <v>73</v>
      </c>
      <c r="P29" s="10">
        <f t="shared" si="29"/>
        <v>74</v>
      </c>
      <c r="Q29" s="8" t="str">
        <f t="shared" si="26"/>
        <v>labforce(2),year(2000)</v>
      </c>
      <c r="R29" s="8" t="str">
        <f t="shared" si="27"/>
        <v>age(r: 3270-4; 20 - 21; 36-37; 55 - 56; 73 - 74)</v>
      </c>
    </row>
    <row r="30">
      <c r="A30" s="8">
        <v>2005.0</v>
      </c>
      <c r="B30" s="10">
        <v>2.53904302E7</v>
      </c>
      <c r="C30" s="10">
        <v>5.31877463E7</v>
      </c>
      <c r="D30" s="10">
        <v>5.91702457E7</v>
      </c>
      <c r="E30" s="10">
        <v>9620976.9</v>
      </c>
      <c r="F30" s="10">
        <v>471156.9</v>
      </c>
      <c r="G30" s="10">
        <f t="shared" ref="G30:P30" si="30">MAX(0,G$9-($A$9-$A30))</f>
        <v>3275</v>
      </c>
      <c r="H30" s="10">
        <f t="shared" si="30"/>
        <v>9</v>
      </c>
      <c r="I30" s="10">
        <f t="shared" si="30"/>
        <v>25</v>
      </c>
      <c r="J30" s="10">
        <f t="shared" si="30"/>
        <v>26</v>
      </c>
      <c r="K30" s="10">
        <f t="shared" si="30"/>
        <v>41</v>
      </c>
      <c r="L30" s="10">
        <f t="shared" si="30"/>
        <v>42</v>
      </c>
      <c r="M30" s="10">
        <f t="shared" si="30"/>
        <v>60</v>
      </c>
      <c r="N30" s="10">
        <f t="shared" si="30"/>
        <v>61</v>
      </c>
      <c r="O30" s="10">
        <f t="shared" si="30"/>
        <v>78</v>
      </c>
      <c r="P30" s="10">
        <f t="shared" si="30"/>
        <v>79</v>
      </c>
      <c r="Q30" s="8" t="str">
        <f t="shared" si="26"/>
        <v>labforce(2),year(2005)</v>
      </c>
      <c r="R30" s="8" t="str">
        <f t="shared" si="27"/>
        <v>age(r: 3275-9; 25 - 26; 41-42; 60 - 61; 78 - 79)</v>
      </c>
    </row>
    <row r="31">
      <c r="A31" s="8">
        <v>2010.0</v>
      </c>
      <c r="B31" s="10">
        <v>4.08223926E7</v>
      </c>
      <c r="C31" s="10">
        <v>5.37463078E7</v>
      </c>
      <c r="D31" s="10">
        <v>5.33389352E7</v>
      </c>
      <c r="E31" s="10">
        <v>5584153.1</v>
      </c>
      <c r="F31" s="10">
        <v>124371.0</v>
      </c>
      <c r="G31" s="10">
        <f t="shared" ref="G31:P31" si="31">MAX(0,G$9-($A$9-$A31))</f>
        <v>3280</v>
      </c>
      <c r="H31" s="10">
        <f t="shared" si="31"/>
        <v>14</v>
      </c>
      <c r="I31" s="10">
        <f t="shared" si="31"/>
        <v>30</v>
      </c>
      <c r="J31" s="10">
        <f t="shared" si="31"/>
        <v>31</v>
      </c>
      <c r="K31" s="10">
        <f t="shared" si="31"/>
        <v>46</v>
      </c>
      <c r="L31" s="10">
        <f t="shared" si="31"/>
        <v>47</v>
      </c>
      <c r="M31" s="10">
        <f t="shared" si="31"/>
        <v>65</v>
      </c>
      <c r="N31" s="10">
        <f t="shared" si="31"/>
        <v>66</v>
      </c>
      <c r="O31" s="10">
        <f t="shared" si="31"/>
        <v>83</v>
      </c>
      <c r="P31" s="10">
        <f t="shared" si="31"/>
        <v>84</v>
      </c>
      <c r="Q31" s="8" t="str">
        <f t="shared" si="26"/>
        <v>labforce(2),year(2010)</v>
      </c>
      <c r="R31" s="8" t="str">
        <f t="shared" si="27"/>
        <v>age(r: 3280-14; 30 - 31; 46-47; 65 - 66; 83 - 84)</v>
      </c>
    </row>
    <row r="32">
      <c r="A32" s="8">
        <v>2014.0</v>
      </c>
      <c r="B32" s="10">
        <v>5.29919911E7</v>
      </c>
      <c r="C32" s="10">
        <v>5.28672944E7</v>
      </c>
      <c r="D32" s="10">
        <v>4.39787651E7</v>
      </c>
      <c r="E32" s="10">
        <v>3700062.5</v>
      </c>
      <c r="F32" s="10">
        <v>0.0</v>
      </c>
      <c r="G32" s="10">
        <v>18.0</v>
      </c>
      <c r="H32" s="10">
        <v>34.0</v>
      </c>
      <c r="I32" s="10">
        <v>35.0</v>
      </c>
      <c r="J32" s="10">
        <v>50.0</v>
      </c>
      <c r="K32" s="10">
        <v>51.0</v>
      </c>
      <c r="L32" s="10">
        <v>69.0</v>
      </c>
      <c r="M32" s="10">
        <v>70.0</v>
      </c>
      <c r="N32" s="10">
        <v>87.0</v>
      </c>
      <c r="O32" s="10">
        <v>88.0</v>
      </c>
      <c r="P32" s="10">
        <v>100.0</v>
      </c>
      <c r="Q32" s="8" t="str">
        <f t="shared" si="26"/>
        <v>labforce(2),year(2014)</v>
      </c>
      <c r="R32" s="8" t="str">
        <f t="shared" si="27"/>
        <v>age(r: 18-34; 35 - 50; 51-69; 70 - 87; 88 - 100)</v>
      </c>
    </row>
    <row r="3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>
      <c r="A34" s="13" t="s">
        <v>126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>
      <c r="A35" s="8" t="s">
        <v>114</v>
      </c>
      <c r="B35" s="8" t="s">
        <v>107</v>
      </c>
      <c r="C35" s="8" t="s">
        <v>108</v>
      </c>
      <c r="D35" s="8" t="s">
        <v>109</v>
      </c>
      <c r="E35" s="8" t="s">
        <v>110</v>
      </c>
      <c r="F35" s="8" t="s">
        <v>111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>
      <c r="A36" s="8">
        <v>1986.0</v>
      </c>
      <c r="B36" s="14">
        <f t="shared" ref="B36:F36" si="32">B26/SUM($B26:$F26)</f>
        <v>0</v>
      </c>
      <c r="C36" s="14">
        <f t="shared" si="32"/>
        <v>0.1442173585</v>
      </c>
      <c r="D36" s="14">
        <f t="shared" si="32"/>
        <v>0.522396778</v>
      </c>
      <c r="E36" s="14">
        <f t="shared" si="32"/>
        <v>0.2737149886</v>
      </c>
      <c r="F36" s="14">
        <f t="shared" si="32"/>
        <v>0.05967087497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>
      <c r="A37" s="8">
        <v>1990.0</v>
      </c>
      <c r="B37" s="14">
        <f t="shared" ref="B37:F37" si="33">B27/SUM($B27:$F27)</f>
        <v>0</v>
      </c>
      <c r="C37" s="14">
        <f t="shared" si="33"/>
        <v>0.2264376202</v>
      </c>
      <c r="D37" s="14">
        <f t="shared" si="33"/>
        <v>0.5078868234</v>
      </c>
      <c r="E37" s="14">
        <f t="shared" si="33"/>
        <v>0.2337694756</v>
      </c>
      <c r="F37" s="14">
        <f t="shared" si="33"/>
        <v>0.03190608078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>
      <c r="A38" s="8">
        <v>1995.0</v>
      </c>
      <c r="B38" s="14">
        <f t="shared" ref="B38:F38" si="34">B28/SUM($B28:$F28)</f>
        <v>0.003436210616</v>
      </c>
      <c r="C38" s="14">
        <f t="shared" si="34"/>
        <v>0.3338793672</v>
      </c>
      <c r="D38" s="14">
        <f t="shared" si="34"/>
        <v>0.4806992752</v>
      </c>
      <c r="E38" s="14">
        <f t="shared" si="34"/>
        <v>0.1678414363</v>
      </c>
      <c r="F38" s="14">
        <f t="shared" si="34"/>
        <v>0.01414371065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>
      <c r="A39" s="8">
        <v>2000.0</v>
      </c>
      <c r="B39" s="14">
        <f t="shared" ref="B39:F39" si="35">B29/SUM($B29:$F29)</f>
        <v>0.07828764646</v>
      </c>
      <c r="C39" s="14">
        <f t="shared" si="35"/>
        <v>0.3601119038</v>
      </c>
      <c r="D39" s="14">
        <f t="shared" si="35"/>
        <v>0.4451261975</v>
      </c>
      <c r="E39" s="14">
        <f t="shared" si="35"/>
        <v>0.1092858347</v>
      </c>
      <c r="F39" s="14">
        <f t="shared" si="35"/>
        <v>0.007188417478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>
      <c r="A40" s="8">
        <v>2005.0</v>
      </c>
      <c r="B40" s="14">
        <f t="shared" ref="B40:F40" si="36">B30/SUM($B30:$F30)</f>
        <v>0.1717419826</v>
      </c>
      <c r="C40" s="14">
        <f t="shared" si="36"/>
        <v>0.359764247</v>
      </c>
      <c r="D40" s="14">
        <f t="shared" si="36"/>
        <v>0.4002301351</v>
      </c>
      <c r="E40" s="14">
        <f t="shared" si="36"/>
        <v>0.0650767094</v>
      </c>
      <c r="F40" s="14">
        <f t="shared" si="36"/>
        <v>0.00318692592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>
      <c r="A41" s="8">
        <v>2010.0</v>
      </c>
      <c r="B41" s="14">
        <f t="shared" ref="B41:F41" si="37">B31/SUM($B31:$F31)</f>
        <v>0.2657428273</v>
      </c>
      <c r="C41" s="14">
        <f t="shared" si="37"/>
        <v>0.3498740491</v>
      </c>
      <c r="D41" s="14">
        <f t="shared" si="37"/>
        <v>0.3472221627</v>
      </c>
      <c r="E41" s="14">
        <f t="shared" si="37"/>
        <v>0.03635133902</v>
      </c>
      <c r="F41" s="14">
        <f t="shared" si="37"/>
        <v>0.0008096218539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>
      <c r="A42" s="8">
        <v>2014.0</v>
      </c>
      <c r="B42" s="14">
        <f t="shared" ref="B42:F42" si="38">B32/SUM($B32:$F32)</f>
        <v>0.3451390018</v>
      </c>
      <c r="C42" s="14">
        <f t="shared" si="38"/>
        <v>0.3443268471</v>
      </c>
      <c r="D42" s="14">
        <f t="shared" si="38"/>
        <v>0.2864354929</v>
      </c>
      <c r="E42" s="14">
        <f t="shared" si="38"/>
        <v>0.02409865815</v>
      </c>
      <c r="F42" s="14">
        <f t="shared" si="38"/>
        <v>0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>
      <c r="B43" s="8"/>
      <c r="C43" s="8"/>
      <c r="D43" s="8"/>
      <c r="E43" s="8"/>
      <c r="F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>
      <c r="B44" s="8"/>
      <c r="C44" s="8"/>
      <c r="D44" s="8"/>
      <c r="E44" s="8"/>
      <c r="F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>
      <c r="B45" s="8"/>
      <c r="C45" s="8"/>
      <c r="D45" s="8"/>
      <c r="E45" s="8"/>
      <c r="F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>
      <c r="B46" s="8"/>
      <c r="C46" s="8"/>
      <c r="D46" s="8"/>
      <c r="E46" s="8"/>
      <c r="F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>
      <c r="B47" s="8"/>
      <c r="C47" s="8"/>
      <c r="D47" s="8"/>
      <c r="E47" s="8"/>
      <c r="F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>
      <c r="B48" s="8"/>
      <c r="C48" s="8"/>
      <c r="D48" s="8"/>
      <c r="E48" s="8"/>
      <c r="F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>
      <c r="B49" s="8"/>
      <c r="C49" s="8"/>
      <c r="D49" s="8"/>
      <c r="E49" s="8"/>
      <c r="F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>
      <c r="B50" s="8"/>
      <c r="C50" s="8"/>
      <c r="D50" s="8"/>
      <c r="E50" s="8"/>
      <c r="F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>
      <c r="B51" s="8"/>
      <c r="C51" s="8"/>
      <c r="D51" s="8"/>
      <c r="E51" s="8"/>
      <c r="F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>
      <c r="B52" s="8"/>
      <c r="C52" s="8"/>
      <c r="D52" s="8"/>
      <c r="E52" s="8"/>
      <c r="F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>
      <c r="B53" s="8"/>
      <c r="C53" s="8"/>
      <c r="D53" s="8"/>
      <c r="E53" s="8"/>
      <c r="F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>
      <c r="B54" s="8"/>
      <c r="C54" s="8"/>
      <c r="D54" s="8"/>
      <c r="E54" s="8"/>
      <c r="F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>
      <c r="B55" s="8"/>
      <c r="C55" s="8"/>
      <c r="D55" s="8"/>
      <c r="E55" s="8"/>
      <c r="F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>
      <c r="B56" s="8"/>
      <c r="C56" s="8"/>
      <c r="D56" s="8"/>
      <c r="E56" s="8"/>
      <c r="F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>
      <c r="B57" s="8"/>
      <c r="C57" s="8"/>
      <c r="D57" s="8"/>
      <c r="E57" s="8"/>
      <c r="F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>
      <c r="B58" s="8"/>
      <c r="C58" s="8"/>
      <c r="D58" s="8"/>
      <c r="E58" s="8"/>
      <c r="F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>
      <c r="B59" s="8"/>
      <c r="C59" s="8"/>
      <c r="D59" s="8"/>
      <c r="E59" s="8"/>
      <c r="F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>
      <c r="B60" s="8"/>
      <c r="C60" s="8"/>
      <c r="D60" s="8"/>
      <c r="E60" s="8"/>
      <c r="F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>
      <c r="B61" s="8"/>
      <c r="C61" s="8"/>
      <c r="D61" s="8"/>
      <c r="E61" s="8"/>
      <c r="F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>
      <c r="B62" s="8"/>
      <c r="C62" s="8"/>
      <c r="D62" s="8"/>
      <c r="E62" s="8"/>
      <c r="F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>
      <c r="B63" s="8"/>
      <c r="C63" s="8"/>
      <c r="D63" s="8"/>
      <c r="E63" s="8"/>
      <c r="F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>
      <c r="B64" s="8"/>
      <c r="C64" s="8"/>
      <c r="D64" s="8"/>
      <c r="E64" s="8"/>
      <c r="F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>
      <c r="B65" s="8"/>
      <c r="C65" s="8"/>
      <c r="D65" s="8"/>
      <c r="E65" s="8"/>
      <c r="F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>
      <c r="B66" s="8"/>
      <c r="C66" s="8"/>
      <c r="D66" s="8"/>
      <c r="E66" s="8"/>
      <c r="F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>
      <c r="B67" s="8"/>
      <c r="C67" s="8"/>
      <c r="D67" s="8"/>
      <c r="E67" s="8"/>
      <c r="F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>
      <c r="B68" s="8"/>
      <c r="C68" s="8"/>
      <c r="D68" s="8"/>
      <c r="E68" s="8"/>
      <c r="F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>
      <c r="B69" s="8"/>
      <c r="C69" s="8"/>
      <c r="D69" s="8"/>
      <c r="E69" s="8"/>
      <c r="F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>
      <c r="B70" s="8"/>
      <c r="C70" s="8"/>
      <c r="D70" s="8"/>
      <c r="E70" s="8"/>
      <c r="F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>
      <c r="B71" s="8"/>
      <c r="C71" s="8"/>
      <c r="D71" s="8"/>
      <c r="E71" s="8"/>
      <c r="F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>
      <c r="B72" s="8"/>
      <c r="C72" s="8"/>
      <c r="D72" s="8"/>
      <c r="E72" s="8"/>
      <c r="F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>
      <c r="B73" s="8"/>
      <c r="C73" s="8"/>
      <c r="D73" s="8"/>
      <c r="E73" s="8"/>
      <c r="F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>
      <c r="B74" s="8"/>
      <c r="C74" s="8"/>
      <c r="D74" s="8"/>
      <c r="E74" s="8"/>
      <c r="F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>
      <c r="B75" s="8"/>
      <c r="C75" s="8"/>
      <c r="D75" s="8"/>
      <c r="E75" s="8"/>
      <c r="F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>
      <c r="B76" s="8"/>
      <c r="C76" s="8"/>
      <c r="D76" s="8"/>
      <c r="E76" s="8"/>
      <c r="F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>
      <c r="B77" s="8"/>
      <c r="C77" s="8"/>
      <c r="D77" s="8"/>
      <c r="E77" s="8"/>
      <c r="F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>
      <c r="B78" s="8"/>
      <c r="C78" s="8"/>
      <c r="D78" s="8"/>
      <c r="E78" s="8"/>
      <c r="F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>
      <c r="B79" s="8"/>
      <c r="C79" s="8"/>
      <c r="D79" s="8"/>
      <c r="E79" s="8"/>
      <c r="F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>
      <c r="B80" s="8"/>
      <c r="C80" s="8"/>
      <c r="D80" s="8"/>
      <c r="E80" s="8"/>
      <c r="F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>
      <c r="B81" s="8"/>
      <c r="C81" s="8"/>
      <c r="D81" s="8"/>
      <c r="E81" s="8"/>
      <c r="F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>
      <c r="B82" s="8"/>
      <c r="C82" s="8"/>
      <c r="D82" s="8"/>
      <c r="E82" s="8"/>
      <c r="F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>
      <c r="B83" s="8"/>
      <c r="C83" s="8"/>
      <c r="D83" s="8"/>
      <c r="E83" s="8"/>
      <c r="F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>
      <c r="B84" s="8"/>
      <c r="C84" s="8"/>
      <c r="D84" s="8"/>
      <c r="E84" s="8"/>
      <c r="F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>
      <c r="B85" s="8"/>
      <c r="C85" s="8"/>
      <c r="D85" s="8"/>
      <c r="E85" s="8"/>
      <c r="F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>
      <c r="B86" s="8"/>
      <c r="C86" s="8"/>
      <c r="D86" s="8"/>
      <c r="E86" s="8"/>
      <c r="F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>
      <c r="B87" s="8"/>
      <c r="C87" s="8"/>
      <c r="D87" s="8"/>
      <c r="E87" s="8"/>
      <c r="F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>
      <c r="B88" s="8"/>
      <c r="C88" s="8"/>
      <c r="D88" s="8"/>
      <c r="E88" s="8"/>
      <c r="F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>
      <c r="B89" s="8"/>
      <c r="C89" s="8"/>
      <c r="D89" s="8"/>
      <c r="E89" s="8"/>
      <c r="F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>
      <c r="B90" s="8"/>
      <c r="C90" s="8"/>
      <c r="D90" s="8"/>
      <c r="E90" s="8"/>
      <c r="F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>
      <c r="B91" s="8"/>
      <c r="C91" s="8"/>
      <c r="D91" s="8"/>
      <c r="E91" s="8"/>
      <c r="F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>
      <c r="B92" s="8"/>
      <c r="C92" s="8"/>
      <c r="D92" s="8"/>
      <c r="E92" s="8"/>
      <c r="F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>
      <c r="B93" s="8"/>
      <c r="C93" s="8"/>
      <c r="D93" s="8"/>
      <c r="E93" s="8"/>
      <c r="F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>
      <c r="B94" s="8"/>
      <c r="C94" s="8"/>
      <c r="D94" s="8"/>
      <c r="E94" s="8"/>
      <c r="F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>
      <c r="B95" s="8"/>
      <c r="C95" s="8"/>
      <c r="D95" s="8"/>
      <c r="E95" s="8"/>
      <c r="F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>
      <c r="B96" s="8"/>
      <c r="C96" s="8"/>
      <c r="D96" s="8"/>
      <c r="E96" s="8"/>
      <c r="F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>
      <c r="B97" s="8"/>
      <c r="C97" s="8"/>
      <c r="D97" s="8"/>
      <c r="E97" s="8"/>
      <c r="F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>
      <c r="B98" s="8"/>
      <c r="C98" s="8"/>
      <c r="D98" s="8"/>
      <c r="E98" s="8"/>
      <c r="F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>
      <c r="B99" s="8"/>
      <c r="C99" s="8"/>
      <c r="D99" s="8"/>
      <c r="E99" s="8"/>
      <c r="F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>
      <c r="B100" s="8"/>
      <c r="C100" s="8"/>
      <c r="D100" s="8"/>
      <c r="E100" s="8"/>
      <c r="F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>
      <c r="B101" s="8"/>
      <c r="C101" s="8"/>
      <c r="D101" s="8"/>
      <c r="E101" s="8"/>
      <c r="F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>
      <c r="B102" s="8"/>
      <c r="C102" s="8"/>
      <c r="D102" s="8"/>
      <c r="E102" s="8"/>
      <c r="F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>
      <c r="B103" s="8"/>
      <c r="C103" s="8"/>
      <c r="D103" s="8"/>
      <c r="E103" s="8"/>
      <c r="F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>
      <c r="B104" s="8"/>
      <c r="C104" s="8"/>
      <c r="D104" s="8"/>
      <c r="E104" s="8"/>
      <c r="F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>
      <c r="B105" s="8"/>
      <c r="C105" s="8"/>
      <c r="D105" s="8"/>
      <c r="E105" s="8"/>
      <c r="F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>
      <c r="B106" s="8"/>
      <c r="C106" s="8"/>
      <c r="D106" s="8"/>
      <c r="E106" s="8"/>
      <c r="F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>
      <c r="B107" s="8"/>
      <c r="C107" s="8"/>
      <c r="D107" s="8"/>
      <c r="E107" s="8"/>
      <c r="F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>
      <c r="B108" s="8"/>
      <c r="C108" s="8"/>
      <c r="D108" s="8"/>
      <c r="E108" s="8"/>
      <c r="F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09">
      <c r="B109" s="8"/>
      <c r="C109" s="8"/>
      <c r="D109" s="8"/>
      <c r="E109" s="8"/>
      <c r="F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</row>
    <row r="110">
      <c r="B110" s="8"/>
      <c r="C110" s="8"/>
      <c r="D110" s="8"/>
      <c r="E110" s="8"/>
      <c r="F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</row>
    <row r="111">
      <c r="B111" s="8"/>
      <c r="C111" s="8"/>
      <c r="D111" s="8"/>
      <c r="E111" s="8"/>
      <c r="F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</row>
    <row r="112">
      <c r="B112" s="8"/>
      <c r="C112" s="8"/>
      <c r="D112" s="8"/>
      <c r="E112" s="8"/>
      <c r="F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</row>
    <row r="113">
      <c r="B113" s="8"/>
      <c r="C113" s="8"/>
      <c r="D113" s="8"/>
      <c r="E113" s="8"/>
      <c r="F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</row>
    <row r="114">
      <c r="B114" s="8"/>
      <c r="C114" s="8"/>
      <c r="D114" s="8"/>
      <c r="E114" s="8"/>
      <c r="F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</row>
    <row r="115">
      <c r="B115" s="8"/>
      <c r="C115" s="8"/>
      <c r="D115" s="8"/>
      <c r="E115" s="8"/>
      <c r="F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</row>
    <row r="116">
      <c r="B116" s="8"/>
      <c r="C116" s="8"/>
      <c r="D116" s="8"/>
      <c r="E116" s="8"/>
      <c r="F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</row>
    <row r="117">
      <c r="B117" s="8"/>
      <c r="C117" s="8"/>
      <c r="D117" s="8"/>
      <c r="E117" s="8"/>
      <c r="F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</row>
    <row r="118">
      <c r="B118" s="8"/>
      <c r="C118" s="8"/>
      <c r="D118" s="8"/>
      <c r="E118" s="8"/>
      <c r="F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</row>
    <row r="119">
      <c r="B119" s="8"/>
      <c r="C119" s="8"/>
      <c r="D119" s="8"/>
      <c r="E119" s="8"/>
      <c r="F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</row>
    <row r="120">
      <c r="B120" s="8"/>
      <c r="C120" s="8"/>
      <c r="D120" s="8"/>
      <c r="E120" s="8"/>
      <c r="F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</row>
    <row r="121">
      <c r="B121" s="8"/>
      <c r="C121" s="8"/>
      <c r="D121" s="8"/>
      <c r="E121" s="8"/>
      <c r="F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</row>
    <row r="122">
      <c r="B122" s="8"/>
      <c r="C122" s="8"/>
      <c r="D122" s="8"/>
      <c r="E122" s="8"/>
      <c r="F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</row>
    <row r="123">
      <c r="B123" s="8"/>
      <c r="C123" s="8"/>
      <c r="D123" s="8"/>
      <c r="E123" s="8"/>
      <c r="F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</row>
    <row r="124">
      <c r="B124" s="8"/>
      <c r="C124" s="8"/>
      <c r="D124" s="8"/>
      <c r="E124" s="8"/>
      <c r="F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</row>
    <row r="125">
      <c r="B125" s="8"/>
      <c r="C125" s="8"/>
      <c r="D125" s="8"/>
      <c r="E125" s="8"/>
      <c r="F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</row>
    <row r="126">
      <c r="B126" s="8"/>
      <c r="C126" s="8"/>
      <c r="D126" s="8"/>
      <c r="E126" s="8"/>
      <c r="F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</row>
    <row r="127">
      <c r="B127" s="8"/>
      <c r="C127" s="8"/>
      <c r="D127" s="8"/>
      <c r="E127" s="8"/>
      <c r="F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</row>
    <row r="128">
      <c r="B128" s="8"/>
      <c r="C128" s="8"/>
      <c r="D128" s="8"/>
      <c r="E128" s="8"/>
      <c r="F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</row>
    <row r="129">
      <c r="B129" s="8"/>
      <c r="C129" s="8"/>
      <c r="D129" s="8"/>
      <c r="E129" s="8"/>
      <c r="F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</row>
    <row r="130">
      <c r="B130" s="8"/>
      <c r="C130" s="8"/>
      <c r="D130" s="8"/>
      <c r="E130" s="8"/>
      <c r="F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</row>
    <row r="131">
      <c r="B131" s="8"/>
      <c r="C131" s="8"/>
      <c r="D131" s="8"/>
      <c r="E131" s="8"/>
      <c r="F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</row>
    <row r="132">
      <c r="B132" s="8"/>
      <c r="C132" s="8"/>
      <c r="D132" s="8"/>
      <c r="E132" s="8"/>
      <c r="F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</row>
    <row r="133">
      <c r="B133" s="8"/>
      <c r="C133" s="8"/>
      <c r="D133" s="8"/>
      <c r="E133" s="8"/>
      <c r="F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</row>
    <row r="134">
      <c r="B134" s="8"/>
      <c r="C134" s="8"/>
      <c r="D134" s="8"/>
      <c r="E134" s="8"/>
      <c r="F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</row>
    <row r="135">
      <c r="B135" s="8"/>
      <c r="C135" s="8"/>
      <c r="D135" s="8"/>
      <c r="E135" s="8"/>
      <c r="F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</row>
    <row r="136">
      <c r="B136" s="8"/>
      <c r="C136" s="8"/>
      <c r="D136" s="8"/>
      <c r="E136" s="8"/>
      <c r="F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</row>
    <row r="137">
      <c r="B137" s="8"/>
      <c r="C137" s="8"/>
      <c r="D137" s="8"/>
      <c r="E137" s="8"/>
      <c r="F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</row>
    <row r="138">
      <c r="B138" s="8"/>
      <c r="C138" s="8"/>
      <c r="D138" s="8"/>
      <c r="E138" s="8"/>
      <c r="F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</row>
    <row r="139">
      <c r="B139" s="8"/>
      <c r="C139" s="8"/>
      <c r="D139" s="8"/>
      <c r="E139" s="8"/>
      <c r="F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</row>
    <row r="140">
      <c r="B140" s="8"/>
      <c r="C140" s="8"/>
      <c r="D140" s="8"/>
      <c r="E140" s="8"/>
      <c r="F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</row>
    <row r="141">
      <c r="B141" s="8"/>
      <c r="C141" s="8"/>
      <c r="D141" s="8"/>
      <c r="E141" s="8"/>
      <c r="F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</row>
    <row r="142">
      <c r="B142" s="8"/>
      <c r="C142" s="8"/>
      <c r="D142" s="8"/>
      <c r="E142" s="8"/>
      <c r="F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</row>
    <row r="143">
      <c r="B143" s="8"/>
      <c r="C143" s="8"/>
      <c r="D143" s="8"/>
      <c r="E143" s="8"/>
      <c r="F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</row>
    <row r="144">
      <c r="B144" s="8"/>
      <c r="C144" s="8"/>
      <c r="D144" s="8"/>
      <c r="E144" s="8"/>
      <c r="F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</row>
    <row r="145">
      <c r="B145" s="8"/>
      <c r="C145" s="8"/>
      <c r="D145" s="8"/>
      <c r="E145" s="8"/>
      <c r="F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</row>
    <row r="146">
      <c r="B146" s="8"/>
      <c r="C146" s="8"/>
      <c r="D146" s="8"/>
      <c r="E146" s="8"/>
      <c r="F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</row>
    <row r="147">
      <c r="B147" s="8"/>
      <c r="C147" s="8"/>
      <c r="D147" s="8"/>
      <c r="E147" s="8"/>
      <c r="F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</row>
    <row r="148">
      <c r="B148" s="8"/>
      <c r="C148" s="8"/>
      <c r="D148" s="8"/>
      <c r="E148" s="8"/>
      <c r="F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</row>
    <row r="149">
      <c r="B149" s="8"/>
      <c r="C149" s="8"/>
      <c r="D149" s="8"/>
      <c r="E149" s="8"/>
      <c r="F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</row>
    <row r="150">
      <c r="B150" s="8"/>
      <c r="C150" s="8"/>
      <c r="D150" s="8"/>
      <c r="E150" s="8"/>
      <c r="F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</row>
    <row r="151">
      <c r="B151" s="8"/>
      <c r="C151" s="8"/>
      <c r="D151" s="8"/>
      <c r="E151" s="8"/>
      <c r="F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</row>
    <row r="152">
      <c r="B152" s="8"/>
      <c r="C152" s="8"/>
      <c r="D152" s="8"/>
      <c r="E152" s="8"/>
      <c r="F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</row>
    <row r="153">
      <c r="B153" s="8"/>
      <c r="C153" s="8"/>
      <c r="D153" s="8"/>
      <c r="E153" s="8"/>
      <c r="F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</row>
    <row r="154">
      <c r="B154" s="8"/>
      <c r="C154" s="8"/>
      <c r="D154" s="8"/>
      <c r="E154" s="8"/>
      <c r="F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</row>
    <row r="155">
      <c r="B155" s="8"/>
      <c r="C155" s="8"/>
      <c r="D155" s="8"/>
      <c r="E155" s="8"/>
      <c r="F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</row>
    <row r="156">
      <c r="B156" s="8"/>
      <c r="C156" s="8"/>
      <c r="D156" s="8"/>
      <c r="E156" s="8"/>
      <c r="F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</row>
    <row r="157">
      <c r="B157" s="8"/>
      <c r="C157" s="8"/>
      <c r="D157" s="8"/>
      <c r="E157" s="8"/>
      <c r="F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</row>
    <row r="158">
      <c r="B158" s="8"/>
      <c r="C158" s="8"/>
      <c r="D158" s="8"/>
      <c r="E158" s="8"/>
      <c r="F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</row>
    <row r="159">
      <c r="B159" s="8"/>
      <c r="C159" s="8"/>
      <c r="D159" s="8"/>
      <c r="E159" s="8"/>
      <c r="F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</row>
    <row r="160">
      <c r="B160" s="8"/>
      <c r="C160" s="8"/>
      <c r="D160" s="8"/>
      <c r="E160" s="8"/>
      <c r="F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</row>
    <row r="161">
      <c r="B161" s="8"/>
      <c r="C161" s="8"/>
      <c r="D161" s="8"/>
      <c r="E161" s="8"/>
      <c r="F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</row>
    <row r="162">
      <c r="B162" s="8"/>
      <c r="C162" s="8"/>
      <c r="D162" s="8"/>
      <c r="E162" s="8"/>
      <c r="F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>
      <c r="B163" s="8"/>
      <c r="C163" s="8"/>
      <c r="D163" s="8"/>
      <c r="E163" s="8"/>
      <c r="F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>
      <c r="B164" s="8"/>
      <c r="C164" s="8"/>
      <c r="D164" s="8"/>
      <c r="E164" s="8"/>
      <c r="F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>
      <c r="B165" s="8"/>
      <c r="C165" s="8"/>
      <c r="D165" s="8"/>
      <c r="E165" s="8"/>
      <c r="F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>
      <c r="B166" s="8"/>
      <c r="C166" s="8"/>
      <c r="D166" s="8"/>
      <c r="E166" s="8"/>
      <c r="F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>
      <c r="B167" s="8"/>
      <c r="C167" s="8"/>
      <c r="D167" s="8"/>
      <c r="E167" s="8"/>
      <c r="F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>
      <c r="B168" s="8"/>
      <c r="C168" s="8"/>
      <c r="D168" s="8"/>
      <c r="E168" s="8"/>
      <c r="F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>
      <c r="B169" s="8"/>
      <c r="C169" s="8"/>
      <c r="D169" s="8"/>
      <c r="E169" s="8"/>
      <c r="F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>
      <c r="B170" s="8"/>
      <c r="C170" s="8"/>
      <c r="D170" s="8"/>
      <c r="E170" s="8"/>
      <c r="F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>
      <c r="B171" s="8"/>
      <c r="C171" s="8"/>
      <c r="D171" s="8"/>
      <c r="E171" s="8"/>
      <c r="F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>
      <c r="B172" s="8"/>
      <c r="C172" s="8"/>
      <c r="D172" s="8"/>
      <c r="E172" s="8"/>
      <c r="F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>
      <c r="B173" s="8"/>
      <c r="C173" s="8"/>
      <c r="D173" s="8"/>
      <c r="E173" s="8"/>
      <c r="F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>
      <c r="B174" s="8"/>
      <c r="C174" s="8"/>
      <c r="D174" s="8"/>
      <c r="E174" s="8"/>
      <c r="F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>
      <c r="B175" s="8"/>
      <c r="C175" s="8"/>
      <c r="D175" s="8"/>
      <c r="E175" s="8"/>
      <c r="F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>
      <c r="B176" s="8"/>
      <c r="C176" s="8"/>
      <c r="D176" s="8"/>
      <c r="E176" s="8"/>
      <c r="F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>
      <c r="B177" s="8"/>
      <c r="C177" s="8"/>
      <c r="D177" s="8"/>
      <c r="E177" s="8"/>
      <c r="F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>
      <c r="B178" s="8"/>
      <c r="C178" s="8"/>
      <c r="D178" s="8"/>
      <c r="E178" s="8"/>
      <c r="F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>
      <c r="B179" s="8"/>
      <c r="C179" s="8"/>
      <c r="D179" s="8"/>
      <c r="E179" s="8"/>
      <c r="F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>
      <c r="B180" s="8"/>
      <c r="C180" s="8"/>
      <c r="D180" s="8"/>
      <c r="E180" s="8"/>
      <c r="F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>
      <c r="B181" s="8"/>
      <c r="C181" s="8"/>
      <c r="D181" s="8"/>
      <c r="E181" s="8"/>
      <c r="F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>
      <c r="B182" s="8"/>
      <c r="C182" s="8"/>
      <c r="D182" s="8"/>
      <c r="E182" s="8"/>
      <c r="F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>
      <c r="B183" s="8"/>
      <c r="C183" s="8"/>
      <c r="D183" s="8"/>
      <c r="E183" s="8"/>
      <c r="F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>
      <c r="B184" s="8"/>
      <c r="C184" s="8"/>
      <c r="D184" s="8"/>
      <c r="E184" s="8"/>
      <c r="F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>
      <c r="B185" s="8"/>
      <c r="C185" s="8"/>
      <c r="D185" s="8"/>
      <c r="E185" s="8"/>
      <c r="F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>
      <c r="B186" s="8"/>
      <c r="C186" s="8"/>
      <c r="D186" s="8"/>
      <c r="E186" s="8"/>
      <c r="F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>
      <c r="B187" s="8"/>
      <c r="C187" s="8"/>
      <c r="D187" s="8"/>
      <c r="E187" s="8"/>
      <c r="F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>
      <c r="B188" s="8"/>
      <c r="C188" s="8"/>
      <c r="D188" s="8"/>
      <c r="E188" s="8"/>
      <c r="F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>
      <c r="B189" s="8"/>
      <c r="C189" s="8"/>
      <c r="D189" s="8"/>
      <c r="E189" s="8"/>
      <c r="F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>
      <c r="B190" s="8"/>
      <c r="C190" s="8"/>
      <c r="D190" s="8"/>
      <c r="E190" s="8"/>
      <c r="F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>
      <c r="B191" s="8"/>
      <c r="C191" s="8"/>
      <c r="D191" s="8"/>
      <c r="E191" s="8"/>
      <c r="F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>
      <c r="B192" s="8"/>
      <c r="C192" s="8"/>
      <c r="D192" s="8"/>
      <c r="E192" s="8"/>
      <c r="F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</row>
    <row r="193">
      <c r="B193" s="8"/>
      <c r="C193" s="8"/>
      <c r="D193" s="8"/>
      <c r="E193" s="8"/>
      <c r="F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</row>
    <row r="194">
      <c r="B194" s="8"/>
      <c r="C194" s="8"/>
      <c r="D194" s="8"/>
      <c r="E194" s="8"/>
      <c r="F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</row>
    <row r="195">
      <c r="B195" s="8"/>
      <c r="C195" s="8"/>
      <c r="D195" s="8"/>
      <c r="E195" s="8"/>
      <c r="F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</row>
    <row r="196">
      <c r="B196" s="8"/>
      <c r="C196" s="8"/>
      <c r="D196" s="8"/>
      <c r="E196" s="8"/>
      <c r="F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</row>
    <row r="197">
      <c r="B197" s="8"/>
      <c r="C197" s="8"/>
      <c r="D197" s="8"/>
      <c r="E197" s="8"/>
      <c r="F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</row>
    <row r="198">
      <c r="B198" s="8"/>
      <c r="C198" s="8"/>
      <c r="D198" s="8"/>
      <c r="E198" s="8"/>
      <c r="F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</row>
    <row r="199">
      <c r="B199" s="8"/>
      <c r="C199" s="8"/>
      <c r="D199" s="8"/>
      <c r="E199" s="8"/>
      <c r="F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</row>
    <row r="200">
      <c r="B200" s="8"/>
      <c r="C200" s="8"/>
      <c r="D200" s="8"/>
      <c r="E200" s="8"/>
      <c r="F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</row>
    <row r="201">
      <c r="B201" s="8"/>
      <c r="C201" s="8"/>
      <c r="D201" s="8"/>
      <c r="E201" s="8"/>
      <c r="F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</row>
    <row r="202">
      <c r="B202" s="8"/>
      <c r="C202" s="8"/>
      <c r="D202" s="8"/>
      <c r="E202" s="8"/>
      <c r="F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</row>
    <row r="203">
      <c r="B203" s="8"/>
      <c r="C203" s="8"/>
      <c r="D203" s="8"/>
      <c r="E203" s="8"/>
      <c r="F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</row>
    <row r="204">
      <c r="B204" s="8"/>
      <c r="C204" s="8"/>
      <c r="D204" s="8"/>
      <c r="E204" s="8"/>
      <c r="F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</row>
    <row r="205">
      <c r="B205" s="8"/>
      <c r="C205" s="8"/>
      <c r="D205" s="8"/>
      <c r="E205" s="8"/>
      <c r="F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</row>
    <row r="206">
      <c r="B206" s="8"/>
      <c r="C206" s="8"/>
      <c r="D206" s="8"/>
      <c r="E206" s="8"/>
      <c r="F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</row>
    <row r="207">
      <c r="B207" s="8"/>
      <c r="C207" s="8"/>
      <c r="D207" s="8"/>
      <c r="E207" s="8"/>
      <c r="F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</row>
    <row r="208">
      <c r="B208" s="8"/>
      <c r="C208" s="8"/>
      <c r="D208" s="8"/>
      <c r="E208" s="8"/>
      <c r="F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</row>
    <row r="209">
      <c r="B209" s="8"/>
      <c r="C209" s="8"/>
      <c r="D209" s="8"/>
      <c r="E209" s="8"/>
      <c r="F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</row>
    <row r="210">
      <c r="B210" s="8"/>
      <c r="C210" s="8"/>
      <c r="D210" s="8"/>
      <c r="E210" s="8"/>
      <c r="F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</row>
    <row r="211">
      <c r="B211" s="8"/>
      <c r="C211" s="8"/>
      <c r="D211" s="8"/>
      <c r="E211" s="8"/>
      <c r="F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</row>
    <row r="212">
      <c r="B212" s="8"/>
      <c r="C212" s="8"/>
      <c r="D212" s="8"/>
      <c r="E212" s="8"/>
      <c r="F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</row>
    <row r="213">
      <c r="B213" s="8"/>
      <c r="C213" s="8"/>
      <c r="D213" s="8"/>
      <c r="E213" s="8"/>
      <c r="F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</row>
    <row r="214">
      <c r="B214" s="8"/>
      <c r="C214" s="8"/>
      <c r="D214" s="8"/>
      <c r="E214" s="8"/>
      <c r="F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</row>
    <row r="215">
      <c r="B215" s="8"/>
      <c r="C215" s="8"/>
      <c r="D215" s="8"/>
      <c r="E215" s="8"/>
      <c r="F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</row>
    <row r="216">
      <c r="B216" s="8"/>
      <c r="C216" s="8"/>
      <c r="D216" s="8"/>
      <c r="E216" s="8"/>
      <c r="F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</row>
    <row r="217">
      <c r="B217" s="8"/>
      <c r="C217" s="8"/>
      <c r="D217" s="8"/>
      <c r="E217" s="8"/>
      <c r="F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</row>
    <row r="218">
      <c r="B218" s="8"/>
      <c r="C218" s="8"/>
      <c r="D218" s="8"/>
      <c r="E218" s="8"/>
      <c r="F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</row>
    <row r="219">
      <c r="B219" s="8"/>
      <c r="C219" s="8"/>
      <c r="D219" s="8"/>
      <c r="E219" s="8"/>
      <c r="F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</row>
    <row r="220">
      <c r="B220" s="8"/>
      <c r="C220" s="8"/>
      <c r="D220" s="8"/>
      <c r="E220" s="8"/>
      <c r="F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</row>
    <row r="221">
      <c r="B221" s="8"/>
      <c r="C221" s="8"/>
      <c r="D221" s="8"/>
      <c r="E221" s="8"/>
      <c r="F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</row>
    <row r="222">
      <c r="B222" s="8"/>
      <c r="C222" s="8"/>
      <c r="D222" s="8"/>
      <c r="E222" s="8"/>
      <c r="F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</row>
    <row r="223">
      <c r="B223" s="8"/>
      <c r="C223" s="8"/>
      <c r="D223" s="8"/>
      <c r="E223" s="8"/>
      <c r="F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</row>
    <row r="224">
      <c r="B224" s="8"/>
      <c r="C224" s="8"/>
      <c r="D224" s="8"/>
      <c r="E224" s="8"/>
      <c r="F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</row>
    <row r="225">
      <c r="B225" s="8"/>
      <c r="C225" s="8"/>
      <c r="D225" s="8"/>
      <c r="E225" s="8"/>
      <c r="F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</row>
    <row r="226">
      <c r="B226" s="8"/>
      <c r="C226" s="8"/>
      <c r="D226" s="8"/>
      <c r="E226" s="8"/>
      <c r="F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</row>
    <row r="227">
      <c r="B227" s="8"/>
      <c r="C227" s="8"/>
      <c r="D227" s="8"/>
      <c r="E227" s="8"/>
      <c r="F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</row>
    <row r="228">
      <c r="B228" s="8"/>
      <c r="C228" s="8"/>
      <c r="D228" s="8"/>
      <c r="E228" s="8"/>
      <c r="F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</row>
    <row r="229">
      <c r="B229" s="8"/>
      <c r="C229" s="8"/>
      <c r="D229" s="8"/>
      <c r="E229" s="8"/>
      <c r="F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</row>
    <row r="230">
      <c r="B230" s="8"/>
      <c r="C230" s="8"/>
      <c r="D230" s="8"/>
      <c r="E230" s="8"/>
      <c r="F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</row>
    <row r="231">
      <c r="B231" s="8"/>
      <c r="C231" s="8"/>
      <c r="D231" s="8"/>
      <c r="E231" s="8"/>
      <c r="F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</row>
    <row r="232">
      <c r="B232" s="8"/>
      <c r="C232" s="8"/>
      <c r="D232" s="8"/>
      <c r="E232" s="8"/>
      <c r="F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</row>
    <row r="233">
      <c r="B233" s="8"/>
      <c r="C233" s="8"/>
      <c r="D233" s="8"/>
      <c r="E233" s="8"/>
      <c r="F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</row>
    <row r="234">
      <c r="B234" s="8"/>
      <c r="C234" s="8"/>
      <c r="D234" s="8"/>
      <c r="E234" s="8"/>
      <c r="F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</row>
    <row r="235">
      <c r="B235" s="8"/>
      <c r="C235" s="8"/>
      <c r="D235" s="8"/>
      <c r="E235" s="8"/>
      <c r="F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</row>
    <row r="236">
      <c r="B236" s="8"/>
      <c r="C236" s="8"/>
      <c r="D236" s="8"/>
      <c r="E236" s="8"/>
      <c r="F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</row>
    <row r="237">
      <c r="B237" s="8"/>
      <c r="C237" s="8"/>
      <c r="D237" s="8"/>
      <c r="E237" s="8"/>
      <c r="F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</row>
    <row r="238">
      <c r="B238" s="8"/>
      <c r="C238" s="8"/>
      <c r="D238" s="8"/>
      <c r="E238" s="8"/>
      <c r="F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</row>
    <row r="239">
      <c r="B239" s="8"/>
      <c r="C239" s="8"/>
      <c r="D239" s="8"/>
      <c r="E239" s="8"/>
      <c r="F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</row>
    <row r="240">
      <c r="B240" s="8"/>
      <c r="C240" s="8"/>
      <c r="D240" s="8"/>
      <c r="E240" s="8"/>
      <c r="F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</row>
    <row r="241">
      <c r="B241" s="8"/>
      <c r="C241" s="8"/>
      <c r="D241" s="8"/>
      <c r="E241" s="8"/>
      <c r="F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</row>
    <row r="242">
      <c r="B242" s="8"/>
      <c r="C242" s="8"/>
      <c r="D242" s="8"/>
      <c r="E242" s="8"/>
      <c r="F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</row>
    <row r="243">
      <c r="B243" s="8"/>
      <c r="C243" s="8"/>
      <c r="D243" s="8"/>
      <c r="E243" s="8"/>
      <c r="F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</row>
    <row r="244">
      <c r="B244" s="8"/>
      <c r="C244" s="8"/>
      <c r="D244" s="8"/>
      <c r="E244" s="8"/>
      <c r="F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</row>
    <row r="245">
      <c r="B245" s="8"/>
      <c r="C245" s="8"/>
      <c r="D245" s="8"/>
      <c r="E245" s="8"/>
      <c r="F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</row>
    <row r="246">
      <c r="B246" s="8"/>
      <c r="C246" s="8"/>
      <c r="D246" s="8"/>
      <c r="E246" s="8"/>
      <c r="F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</row>
    <row r="247">
      <c r="B247" s="8"/>
      <c r="C247" s="8"/>
      <c r="D247" s="8"/>
      <c r="E247" s="8"/>
      <c r="F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</row>
    <row r="248">
      <c r="B248" s="8"/>
      <c r="C248" s="8"/>
      <c r="D248" s="8"/>
      <c r="E248" s="8"/>
      <c r="F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</row>
    <row r="249">
      <c r="B249" s="8"/>
      <c r="C249" s="8"/>
      <c r="D249" s="8"/>
      <c r="E249" s="8"/>
      <c r="F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</row>
    <row r="250">
      <c r="B250" s="8"/>
      <c r="C250" s="8"/>
      <c r="D250" s="8"/>
      <c r="E250" s="8"/>
      <c r="F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</row>
    <row r="251">
      <c r="B251" s="8"/>
      <c r="C251" s="8"/>
      <c r="D251" s="8"/>
      <c r="E251" s="8"/>
      <c r="F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</row>
    <row r="252">
      <c r="B252" s="8"/>
      <c r="C252" s="8"/>
      <c r="D252" s="8"/>
      <c r="E252" s="8"/>
      <c r="F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</row>
    <row r="253">
      <c r="B253" s="8"/>
      <c r="C253" s="8"/>
      <c r="D253" s="8"/>
      <c r="E253" s="8"/>
      <c r="F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</row>
    <row r="254">
      <c r="B254" s="8"/>
      <c r="C254" s="8"/>
      <c r="D254" s="8"/>
      <c r="E254" s="8"/>
      <c r="F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</row>
    <row r="255">
      <c r="B255" s="8"/>
      <c r="C255" s="8"/>
      <c r="D255" s="8"/>
      <c r="E255" s="8"/>
      <c r="F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</row>
    <row r="256">
      <c r="B256" s="8"/>
      <c r="C256" s="8"/>
      <c r="D256" s="8"/>
      <c r="E256" s="8"/>
      <c r="F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</row>
    <row r="257">
      <c r="B257" s="8"/>
      <c r="C257" s="8"/>
      <c r="D257" s="8"/>
      <c r="E257" s="8"/>
      <c r="F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</row>
    <row r="258">
      <c r="B258" s="8"/>
      <c r="C258" s="8"/>
      <c r="D258" s="8"/>
      <c r="E258" s="8"/>
      <c r="F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</row>
    <row r="259">
      <c r="B259" s="8"/>
      <c r="C259" s="8"/>
      <c r="D259" s="8"/>
      <c r="E259" s="8"/>
      <c r="F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</row>
    <row r="260">
      <c r="B260" s="8"/>
      <c r="C260" s="8"/>
      <c r="D260" s="8"/>
      <c r="E260" s="8"/>
      <c r="F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</row>
    <row r="261">
      <c r="B261" s="8"/>
      <c r="C261" s="8"/>
      <c r="D261" s="8"/>
      <c r="E261" s="8"/>
      <c r="F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</row>
    <row r="262">
      <c r="B262" s="8"/>
      <c r="C262" s="8"/>
      <c r="D262" s="8"/>
      <c r="E262" s="8"/>
      <c r="F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</row>
    <row r="263">
      <c r="B263" s="8"/>
      <c r="C263" s="8"/>
      <c r="D263" s="8"/>
      <c r="E263" s="8"/>
      <c r="F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</row>
    <row r="264">
      <c r="B264" s="8"/>
      <c r="C264" s="8"/>
      <c r="D264" s="8"/>
      <c r="E264" s="8"/>
      <c r="F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</row>
    <row r="265">
      <c r="B265" s="8"/>
      <c r="C265" s="8"/>
      <c r="D265" s="8"/>
      <c r="E265" s="8"/>
      <c r="F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</row>
    <row r="266">
      <c r="B266" s="8"/>
      <c r="C266" s="8"/>
      <c r="D266" s="8"/>
      <c r="E266" s="8"/>
      <c r="F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</row>
    <row r="267">
      <c r="B267" s="8"/>
      <c r="C267" s="8"/>
      <c r="D267" s="8"/>
      <c r="E267" s="8"/>
      <c r="F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</row>
    <row r="268">
      <c r="B268" s="8"/>
      <c r="C268" s="8"/>
      <c r="D268" s="8"/>
      <c r="E268" s="8"/>
      <c r="F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</row>
    <row r="269">
      <c r="B269" s="8"/>
      <c r="C269" s="8"/>
      <c r="D269" s="8"/>
      <c r="E269" s="8"/>
      <c r="F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</row>
    <row r="270">
      <c r="B270" s="8"/>
      <c r="C270" s="8"/>
      <c r="D270" s="8"/>
      <c r="E270" s="8"/>
      <c r="F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</row>
    <row r="271">
      <c r="B271" s="8"/>
      <c r="C271" s="8"/>
      <c r="D271" s="8"/>
      <c r="E271" s="8"/>
      <c r="F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</row>
    <row r="272">
      <c r="B272" s="8"/>
      <c r="C272" s="8"/>
      <c r="D272" s="8"/>
      <c r="E272" s="8"/>
      <c r="F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</row>
    <row r="273">
      <c r="B273" s="8"/>
      <c r="C273" s="8"/>
      <c r="D273" s="8"/>
      <c r="E273" s="8"/>
      <c r="F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</row>
    <row r="274">
      <c r="B274" s="8"/>
      <c r="C274" s="8"/>
      <c r="D274" s="8"/>
      <c r="E274" s="8"/>
      <c r="F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</row>
    <row r="275">
      <c r="B275" s="8"/>
      <c r="C275" s="8"/>
      <c r="D275" s="8"/>
      <c r="E275" s="8"/>
      <c r="F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</row>
    <row r="276">
      <c r="B276" s="8"/>
      <c r="C276" s="8"/>
      <c r="D276" s="8"/>
      <c r="E276" s="8"/>
      <c r="F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</row>
    <row r="277">
      <c r="B277" s="8"/>
      <c r="C277" s="8"/>
      <c r="D277" s="8"/>
      <c r="E277" s="8"/>
      <c r="F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</row>
    <row r="278">
      <c r="B278" s="8"/>
      <c r="C278" s="8"/>
      <c r="D278" s="8"/>
      <c r="E278" s="8"/>
      <c r="F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</row>
    <row r="279">
      <c r="B279" s="8"/>
      <c r="C279" s="8"/>
      <c r="D279" s="8"/>
      <c r="E279" s="8"/>
      <c r="F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</row>
    <row r="280">
      <c r="B280" s="8"/>
      <c r="C280" s="8"/>
      <c r="D280" s="8"/>
      <c r="E280" s="8"/>
      <c r="F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</row>
    <row r="281">
      <c r="B281" s="8"/>
      <c r="C281" s="8"/>
      <c r="D281" s="8"/>
      <c r="E281" s="8"/>
      <c r="F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</row>
    <row r="282">
      <c r="B282" s="8"/>
      <c r="C282" s="8"/>
      <c r="D282" s="8"/>
      <c r="E282" s="8"/>
      <c r="F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</row>
    <row r="283">
      <c r="B283" s="8"/>
      <c r="C283" s="8"/>
      <c r="D283" s="8"/>
      <c r="E283" s="8"/>
      <c r="F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</row>
    <row r="284">
      <c r="B284" s="8"/>
      <c r="C284" s="8"/>
      <c r="D284" s="8"/>
      <c r="E284" s="8"/>
      <c r="F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</row>
    <row r="285">
      <c r="B285" s="8"/>
      <c r="C285" s="8"/>
      <c r="D285" s="8"/>
      <c r="E285" s="8"/>
      <c r="F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</row>
    <row r="286">
      <c r="B286" s="8"/>
      <c r="C286" s="8"/>
      <c r="D286" s="8"/>
      <c r="E286" s="8"/>
      <c r="F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</row>
    <row r="287">
      <c r="B287" s="8"/>
      <c r="C287" s="8"/>
      <c r="D287" s="8"/>
      <c r="E287" s="8"/>
      <c r="F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</row>
    <row r="288">
      <c r="B288" s="8"/>
      <c r="C288" s="8"/>
      <c r="D288" s="8"/>
      <c r="E288" s="8"/>
      <c r="F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</row>
    <row r="289">
      <c r="B289" s="8"/>
      <c r="C289" s="8"/>
      <c r="D289" s="8"/>
      <c r="E289" s="8"/>
      <c r="F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</row>
    <row r="290">
      <c r="B290" s="8"/>
      <c r="C290" s="8"/>
      <c r="D290" s="8"/>
      <c r="E290" s="8"/>
      <c r="F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</row>
    <row r="291">
      <c r="B291" s="8"/>
      <c r="C291" s="8"/>
      <c r="D291" s="8"/>
      <c r="E291" s="8"/>
      <c r="F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</row>
    <row r="292">
      <c r="B292" s="8"/>
      <c r="C292" s="8"/>
      <c r="D292" s="8"/>
      <c r="E292" s="8"/>
      <c r="F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</row>
    <row r="293">
      <c r="B293" s="8"/>
      <c r="C293" s="8"/>
      <c r="D293" s="8"/>
      <c r="E293" s="8"/>
      <c r="F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</row>
    <row r="294">
      <c r="B294" s="8"/>
      <c r="C294" s="8"/>
      <c r="D294" s="8"/>
      <c r="E294" s="8"/>
      <c r="F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</row>
    <row r="295">
      <c r="B295" s="8"/>
      <c r="C295" s="8"/>
      <c r="D295" s="8"/>
      <c r="E295" s="8"/>
      <c r="F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</row>
    <row r="296">
      <c r="B296" s="8"/>
      <c r="C296" s="8"/>
      <c r="D296" s="8"/>
      <c r="E296" s="8"/>
      <c r="F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</row>
    <row r="297">
      <c r="B297" s="8"/>
      <c r="C297" s="8"/>
      <c r="D297" s="8"/>
      <c r="E297" s="8"/>
      <c r="F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</row>
    <row r="298">
      <c r="B298" s="8"/>
      <c r="C298" s="8"/>
      <c r="D298" s="8"/>
      <c r="E298" s="8"/>
      <c r="F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</row>
    <row r="299">
      <c r="B299" s="8"/>
      <c r="C299" s="8"/>
      <c r="D299" s="8"/>
      <c r="E299" s="8"/>
      <c r="F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</row>
    <row r="300">
      <c r="B300" s="8"/>
      <c r="C300" s="8"/>
      <c r="D300" s="8"/>
      <c r="E300" s="8"/>
      <c r="F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</row>
    <row r="301">
      <c r="B301" s="8"/>
      <c r="C301" s="8"/>
      <c r="D301" s="8"/>
      <c r="E301" s="8"/>
      <c r="F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</row>
    <row r="302">
      <c r="B302" s="8"/>
      <c r="C302" s="8"/>
      <c r="D302" s="8"/>
      <c r="E302" s="8"/>
      <c r="F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</row>
    <row r="303">
      <c r="B303" s="8"/>
      <c r="C303" s="8"/>
      <c r="D303" s="8"/>
      <c r="E303" s="8"/>
      <c r="F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</row>
    <row r="304">
      <c r="B304" s="8"/>
      <c r="C304" s="8"/>
      <c r="D304" s="8"/>
      <c r="E304" s="8"/>
      <c r="F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</row>
    <row r="305">
      <c r="B305" s="8"/>
      <c r="C305" s="8"/>
      <c r="D305" s="8"/>
      <c r="E305" s="8"/>
      <c r="F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</row>
    <row r="306">
      <c r="B306" s="8"/>
      <c r="C306" s="8"/>
      <c r="D306" s="8"/>
      <c r="E306" s="8"/>
      <c r="F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</row>
    <row r="307">
      <c r="B307" s="8"/>
      <c r="C307" s="8"/>
      <c r="D307" s="8"/>
      <c r="E307" s="8"/>
      <c r="F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</row>
    <row r="308">
      <c r="B308" s="8"/>
      <c r="C308" s="8"/>
      <c r="D308" s="8"/>
      <c r="E308" s="8"/>
      <c r="F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</row>
    <row r="309">
      <c r="B309" s="8"/>
      <c r="C309" s="8"/>
      <c r="D309" s="8"/>
      <c r="E309" s="8"/>
      <c r="F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</row>
    <row r="310">
      <c r="B310" s="8"/>
      <c r="C310" s="8"/>
      <c r="D310" s="8"/>
      <c r="E310" s="8"/>
      <c r="F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</row>
    <row r="311">
      <c r="B311" s="8"/>
      <c r="C311" s="8"/>
      <c r="D311" s="8"/>
      <c r="E311" s="8"/>
      <c r="F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</row>
    <row r="312">
      <c r="B312" s="8"/>
      <c r="C312" s="8"/>
      <c r="D312" s="8"/>
      <c r="E312" s="8"/>
      <c r="F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</row>
    <row r="313">
      <c r="B313" s="8"/>
      <c r="C313" s="8"/>
      <c r="D313" s="8"/>
      <c r="E313" s="8"/>
      <c r="F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</row>
    <row r="314">
      <c r="B314" s="8"/>
      <c r="C314" s="8"/>
      <c r="D314" s="8"/>
      <c r="E314" s="8"/>
      <c r="F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</row>
    <row r="315">
      <c r="B315" s="8"/>
      <c r="C315" s="8"/>
      <c r="D315" s="8"/>
      <c r="E315" s="8"/>
      <c r="F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</row>
    <row r="316">
      <c r="B316" s="8"/>
      <c r="C316" s="8"/>
      <c r="D316" s="8"/>
      <c r="E316" s="8"/>
      <c r="F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</row>
    <row r="317">
      <c r="B317" s="8"/>
      <c r="C317" s="8"/>
      <c r="D317" s="8"/>
      <c r="E317" s="8"/>
      <c r="F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</row>
    <row r="318">
      <c r="B318" s="8"/>
      <c r="C318" s="8"/>
      <c r="D318" s="8"/>
      <c r="E318" s="8"/>
      <c r="F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</row>
    <row r="319">
      <c r="B319" s="8"/>
      <c r="C319" s="8"/>
      <c r="D319" s="8"/>
      <c r="E319" s="8"/>
      <c r="F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</row>
    <row r="320">
      <c r="B320" s="8"/>
      <c r="C320" s="8"/>
      <c r="D320" s="8"/>
      <c r="E320" s="8"/>
      <c r="F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</row>
    <row r="321">
      <c r="B321" s="8"/>
      <c r="C321" s="8"/>
      <c r="D321" s="8"/>
      <c r="E321" s="8"/>
      <c r="F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</row>
    <row r="322">
      <c r="B322" s="8"/>
      <c r="C322" s="8"/>
      <c r="D322" s="8"/>
      <c r="E322" s="8"/>
      <c r="F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</row>
    <row r="323">
      <c r="B323" s="8"/>
      <c r="C323" s="8"/>
      <c r="D323" s="8"/>
      <c r="E323" s="8"/>
      <c r="F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</row>
    <row r="324">
      <c r="B324" s="8"/>
      <c r="C324" s="8"/>
      <c r="D324" s="8"/>
      <c r="E324" s="8"/>
      <c r="F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</row>
    <row r="325">
      <c r="B325" s="8"/>
      <c r="C325" s="8"/>
      <c r="D325" s="8"/>
      <c r="E325" s="8"/>
      <c r="F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</row>
    <row r="326">
      <c r="B326" s="8"/>
      <c r="C326" s="8"/>
      <c r="D326" s="8"/>
      <c r="E326" s="8"/>
      <c r="F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</row>
    <row r="327">
      <c r="B327" s="8"/>
      <c r="C327" s="8"/>
      <c r="D327" s="8"/>
      <c r="E327" s="8"/>
      <c r="F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</row>
    <row r="328">
      <c r="B328" s="8"/>
      <c r="C328" s="8"/>
      <c r="D328" s="8"/>
      <c r="E328" s="8"/>
      <c r="F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</row>
    <row r="329">
      <c r="B329" s="8"/>
      <c r="C329" s="8"/>
      <c r="D329" s="8"/>
      <c r="E329" s="8"/>
      <c r="F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</row>
    <row r="330">
      <c r="B330" s="8"/>
      <c r="C330" s="8"/>
      <c r="D330" s="8"/>
      <c r="E330" s="8"/>
      <c r="F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</row>
    <row r="331">
      <c r="B331" s="8"/>
      <c r="C331" s="8"/>
      <c r="D331" s="8"/>
      <c r="E331" s="8"/>
      <c r="F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</row>
    <row r="332">
      <c r="B332" s="8"/>
      <c r="C332" s="8"/>
      <c r="D332" s="8"/>
      <c r="E332" s="8"/>
      <c r="F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</row>
    <row r="333">
      <c r="B333" s="8"/>
      <c r="C333" s="8"/>
      <c r="D333" s="8"/>
      <c r="E333" s="8"/>
      <c r="F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</row>
    <row r="334">
      <c r="B334" s="8"/>
      <c r="C334" s="8"/>
      <c r="D334" s="8"/>
      <c r="E334" s="8"/>
      <c r="F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</row>
    <row r="335">
      <c r="B335" s="8"/>
      <c r="C335" s="8"/>
      <c r="D335" s="8"/>
      <c r="E335" s="8"/>
      <c r="F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</row>
    <row r="336">
      <c r="B336" s="8"/>
      <c r="C336" s="8"/>
      <c r="D336" s="8"/>
      <c r="E336" s="8"/>
      <c r="F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</row>
    <row r="337">
      <c r="B337" s="8"/>
      <c r="C337" s="8"/>
      <c r="D337" s="8"/>
      <c r="E337" s="8"/>
      <c r="F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</row>
    <row r="338">
      <c r="B338" s="8"/>
      <c r="C338" s="8"/>
      <c r="D338" s="8"/>
      <c r="E338" s="8"/>
      <c r="F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</row>
    <row r="339">
      <c r="B339" s="8"/>
      <c r="C339" s="8"/>
      <c r="D339" s="8"/>
      <c r="E339" s="8"/>
      <c r="F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</row>
    <row r="340">
      <c r="B340" s="8"/>
      <c r="C340" s="8"/>
      <c r="D340" s="8"/>
      <c r="E340" s="8"/>
      <c r="F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</row>
    <row r="341">
      <c r="B341" s="8"/>
      <c r="C341" s="8"/>
      <c r="D341" s="8"/>
      <c r="E341" s="8"/>
      <c r="F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</row>
    <row r="342">
      <c r="B342" s="8"/>
      <c r="C342" s="8"/>
      <c r="D342" s="8"/>
      <c r="E342" s="8"/>
      <c r="F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</row>
    <row r="343">
      <c r="B343" s="8"/>
      <c r="C343" s="8"/>
      <c r="D343" s="8"/>
      <c r="E343" s="8"/>
      <c r="F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</row>
    <row r="344">
      <c r="B344" s="8"/>
      <c r="C344" s="8"/>
      <c r="D344" s="8"/>
      <c r="E344" s="8"/>
      <c r="F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</row>
    <row r="345">
      <c r="B345" s="8"/>
      <c r="C345" s="8"/>
      <c r="D345" s="8"/>
      <c r="E345" s="8"/>
      <c r="F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</row>
    <row r="346">
      <c r="B346" s="8"/>
      <c r="C346" s="8"/>
      <c r="D346" s="8"/>
      <c r="E346" s="8"/>
      <c r="F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</row>
    <row r="347">
      <c r="B347" s="8"/>
      <c r="C347" s="8"/>
      <c r="D347" s="8"/>
      <c r="E347" s="8"/>
      <c r="F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</row>
    <row r="348">
      <c r="B348" s="8"/>
      <c r="C348" s="8"/>
      <c r="D348" s="8"/>
      <c r="E348" s="8"/>
      <c r="F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</row>
    <row r="349">
      <c r="B349" s="8"/>
      <c r="C349" s="8"/>
      <c r="D349" s="8"/>
      <c r="E349" s="8"/>
      <c r="F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</row>
    <row r="350">
      <c r="B350" s="8"/>
      <c r="C350" s="8"/>
      <c r="D350" s="8"/>
      <c r="E350" s="8"/>
      <c r="F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</row>
    <row r="351">
      <c r="B351" s="8"/>
      <c r="C351" s="8"/>
      <c r="D351" s="8"/>
      <c r="E351" s="8"/>
      <c r="F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</row>
    <row r="352">
      <c r="B352" s="8"/>
      <c r="C352" s="8"/>
      <c r="D352" s="8"/>
      <c r="E352" s="8"/>
      <c r="F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</row>
    <row r="353">
      <c r="B353" s="8"/>
      <c r="C353" s="8"/>
      <c r="D353" s="8"/>
      <c r="E353" s="8"/>
      <c r="F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</row>
    <row r="354">
      <c r="B354" s="8"/>
      <c r="C354" s="8"/>
      <c r="D354" s="8"/>
      <c r="E354" s="8"/>
      <c r="F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</row>
    <row r="355">
      <c r="B355" s="8"/>
      <c r="C355" s="8"/>
      <c r="D355" s="8"/>
      <c r="E355" s="8"/>
      <c r="F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</row>
    <row r="356">
      <c r="B356" s="8"/>
      <c r="C356" s="8"/>
      <c r="D356" s="8"/>
      <c r="E356" s="8"/>
      <c r="F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</row>
    <row r="357">
      <c r="B357" s="8"/>
      <c r="C357" s="8"/>
      <c r="D357" s="8"/>
      <c r="E357" s="8"/>
      <c r="F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</row>
    <row r="358">
      <c r="B358" s="8"/>
      <c r="C358" s="8"/>
      <c r="D358" s="8"/>
      <c r="E358" s="8"/>
      <c r="F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</row>
    <row r="359">
      <c r="B359" s="8"/>
      <c r="C359" s="8"/>
      <c r="D359" s="8"/>
      <c r="E359" s="8"/>
      <c r="F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</row>
    <row r="360">
      <c r="B360" s="8"/>
      <c r="C360" s="8"/>
      <c r="D360" s="8"/>
      <c r="E360" s="8"/>
      <c r="F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</row>
    <row r="361">
      <c r="B361" s="8"/>
      <c r="C361" s="8"/>
      <c r="D361" s="8"/>
      <c r="E361" s="8"/>
      <c r="F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</row>
    <row r="362">
      <c r="B362" s="8"/>
      <c r="C362" s="8"/>
      <c r="D362" s="8"/>
      <c r="E362" s="8"/>
      <c r="F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</row>
    <row r="363">
      <c r="B363" s="8"/>
      <c r="C363" s="8"/>
      <c r="D363" s="8"/>
      <c r="E363" s="8"/>
      <c r="F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</row>
    <row r="364">
      <c r="B364" s="8"/>
      <c r="C364" s="8"/>
      <c r="D364" s="8"/>
      <c r="E364" s="8"/>
      <c r="F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</row>
    <row r="365">
      <c r="B365" s="8"/>
      <c r="C365" s="8"/>
      <c r="D365" s="8"/>
      <c r="E365" s="8"/>
      <c r="F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</row>
    <row r="366">
      <c r="B366" s="8"/>
      <c r="C366" s="8"/>
      <c r="D366" s="8"/>
      <c r="E366" s="8"/>
      <c r="F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</row>
    <row r="367">
      <c r="B367" s="8"/>
      <c r="C367" s="8"/>
      <c r="D367" s="8"/>
      <c r="E367" s="8"/>
      <c r="F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</row>
    <row r="368">
      <c r="B368" s="8"/>
      <c r="C368" s="8"/>
      <c r="D368" s="8"/>
      <c r="E368" s="8"/>
      <c r="F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</row>
    <row r="369">
      <c r="B369" s="8"/>
      <c r="C369" s="8"/>
      <c r="D369" s="8"/>
      <c r="E369" s="8"/>
      <c r="F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</row>
    <row r="370">
      <c r="B370" s="8"/>
      <c r="C370" s="8"/>
      <c r="D370" s="8"/>
      <c r="E370" s="8"/>
      <c r="F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</row>
    <row r="371">
      <c r="B371" s="8"/>
      <c r="C371" s="8"/>
      <c r="D371" s="8"/>
      <c r="E371" s="8"/>
      <c r="F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</row>
    <row r="372">
      <c r="B372" s="8"/>
      <c r="C372" s="8"/>
      <c r="D372" s="8"/>
      <c r="E372" s="8"/>
      <c r="F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</row>
    <row r="373">
      <c r="B373" s="8"/>
      <c r="C373" s="8"/>
      <c r="D373" s="8"/>
      <c r="E373" s="8"/>
      <c r="F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</row>
    <row r="374">
      <c r="B374" s="8"/>
      <c r="C374" s="8"/>
      <c r="D374" s="8"/>
      <c r="E374" s="8"/>
      <c r="F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</row>
    <row r="375">
      <c r="B375" s="8"/>
      <c r="C375" s="8"/>
      <c r="D375" s="8"/>
      <c r="E375" s="8"/>
      <c r="F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</row>
    <row r="376">
      <c r="B376" s="8"/>
      <c r="C376" s="8"/>
      <c r="D376" s="8"/>
      <c r="E376" s="8"/>
      <c r="F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</row>
    <row r="377">
      <c r="B377" s="8"/>
      <c r="C377" s="8"/>
      <c r="D377" s="8"/>
      <c r="E377" s="8"/>
      <c r="F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</row>
    <row r="378">
      <c r="B378" s="8"/>
      <c r="C378" s="8"/>
      <c r="D378" s="8"/>
      <c r="E378" s="8"/>
      <c r="F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</row>
    <row r="379">
      <c r="B379" s="8"/>
      <c r="C379" s="8"/>
      <c r="D379" s="8"/>
      <c r="E379" s="8"/>
      <c r="F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</row>
    <row r="380">
      <c r="B380" s="8"/>
      <c r="C380" s="8"/>
      <c r="D380" s="8"/>
      <c r="E380" s="8"/>
      <c r="F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</row>
    <row r="381">
      <c r="B381" s="8"/>
      <c r="C381" s="8"/>
      <c r="D381" s="8"/>
      <c r="E381" s="8"/>
      <c r="F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</row>
    <row r="382">
      <c r="B382" s="8"/>
      <c r="C382" s="8"/>
      <c r="D382" s="8"/>
      <c r="E382" s="8"/>
      <c r="F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</row>
    <row r="383">
      <c r="B383" s="8"/>
      <c r="C383" s="8"/>
      <c r="D383" s="8"/>
      <c r="E383" s="8"/>
      <c r="F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</row>
    <row r="384">
      <c r="B384" s="8"/>
      <c r="C384" s="8"/>
      <c r="D384" s="8"/>
      <c r="E384" s="8"/>
      <c r="F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</row>
    <row r="385">
      <c r="B385" s="8"/>
      <c r="C385" s="8"/>
      <c r="D385" s="8"/>
      <c r="E385" s="8"/>
      <c r="F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</row>
    <row r="386">
      <c r="B386" s="8"/>
      <c r="C386" s="8"/>
      <c r="D386" s="8"/>
      <c r="E386" s="8"/>
      <c r="F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</row>
    <row r="387">
      <c r="B387" s="8"/>
      <c r="C387" s="8"/>
      <c r="D387" s="8"/>
      <c r="E387" s="8"/>
      <c r="F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</row>
    <row r="388">
      <c r="B388" s="8"/>
      <c r="C388" s="8"/>
      <c r="D388" s="8"/>
      <c r="E388" s="8"/>
      <c r="F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</row>
    <row r="389">
      <c r="B389" s="8"/>
      <c r="C389" s="8"/>
      <c r="D389" s="8"/>
      <c r="E389" s="8"/>
      <c r="F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</row>
    <row r="390">
      <c r="B390" s="8"/>
      <c r="C390" s="8"/>
      <c r="D390" s="8"/>
      <c r="E390" s="8"/>
      <c r="F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</row>
    <row r="391">
      <c r="B391" s="8"/>
      <c r="C391" s="8"/>
      <c r="D391" s="8"/>
      <c r="E391" s="8"/>
      <c r="F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</row>
    <row r="392">
      <c r="B392" s="8"/>
      <c r="C392" s="8"/>
      <c r="D392" s="8"/>
      <c r="E392" s="8"/>
      <c r="F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</row>
    <row r="393">
      <c r="B393" s="8"/>
      <c r="C393" s="8"/>
      <c r="D393" s="8"/>
      <c r="E393" s="8"/>
      <c r="F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</row>
    <row r="394">
      <c r="B394" s="8"/>
      <c r="C394" s="8"/>
      <c r="D394" s="8"/>
      <c r="E394" s="8"/>
      <c r="F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</row>
    <row r="395">
      <c r="B395" s="8"/>
      <c r="C395" s="8"/>
      <c r="D395" s="8"/>
      <c r="E395" s="8"/>
      <c r="F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</row>
    <row r="396">
      <c r="B396" s="8"/>
      <c r="C396" s="8"/>
      <c r="D396" s="8"/>
      <c r="E396" s="8"/>
      <c r="F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</row>
    <row r="397">
      <c r="B397" s="8"/>
      <c r="C397" s="8"/>
      <c r="D397" s="8"/>
      <c r="E397" s="8"/>
      <c r="F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</row>
    <row r="398">
      <c r="B398" s="8"/>
      <c r="C398" s="8"/>
      <c r="D398" s="8"/>
      <c r="E398" s="8"/>
      <c r="F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</row>
    <row r="399">
      <c r="B399" s="8"/>
      <c r="C399" s="8"/>
      <c r="D399" s="8"/>
      <c r="E399" s="8"/>
      <c r="F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</row>
    <row r="400">
      <c r="B400" s="8"/>
      <c r="C400" s="8"/>
      <c r="D400" s="8"/>
      <c r="E400" s="8"/>
      <c r="F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</row>
    <row r="401">
      <c r="B401" s="8"/>
      <c r="C401" s="8"/>
      <c r="D401" s="8"/>
      <c r="E401" s="8"/>
      <c r="F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</row>
    <row r="402">
      <c r="B402" s="8"/>
      <c r="C402" s="8"/>
      <c r="D402" s="8"/>
      <c r="E402" s="8"/>
      <c r="F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</row>
    <row r="403">
      <c r="B403" s="8"/>
      <c r="C403" s="8"/>
      <c r="D403" s="8"/>
      <c r="E403" s="8"/>
      <c r="F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</row>
    <row r="404">
      <c r="B404" s="8"/>
      <c r="C404" s="8"/>
      <c r="D404" s="8"/>
      <c r="E404" s="8"/>
      <c r="F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</row>
    <row r="405">
      <c r="B405" s="8"/>
      <c r="C405" s="8"/>
      <c r="D405" s="8"/>
      <c r="E405" s="8"/>
      <c r="F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</row>
    <row r="406">
      <c r="B406" s="8"/>
      <c r="C406" s="8"/>
      <c r="D406" s="8"/>
      <c r="E406" s="8"/>
      <c r="F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</row>
    <row r="407">
      <c r="B407" s="8"/>
      <c r="C407" s="8"/>
      <c r="D407" s="8"/>
      <c r="E407" s="8"/>
      <c r="F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</row>
    <row r="408">
      <c r="B408" s="8"/>
      <c r="C408" s="8"/>
      <c r="D408" s="8"/>
      <c r="E408" s="8"/>
      <c r="F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</row>
    <row r="409">
      <c r="B409" s="8"/>
      <c r="C409" s="8"/>
      <c r="D409" s="8"/>
      <c r="E409" s="8"/>
      <c r="F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</row>
    <row r="410">
      <c r="B410" s="8"/>
      <c r="C410" s="8"/>
      <c r="D410" s="8"/>
      <c r="E410" s="8"/>
      <c r="F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</row>
    <row r="411">
      <c r="B411" s="8"/>
      <c r="C411" s="8"/>
      <c r="D411" s="8"/>
      <c r="E411" s="8"/>
      <c r="F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</row>
    <row r="412">
      <c r="B412" s="8"/>
      <c r="C412" s="8"/>
      <c r="D412" s="8"/>
      <c r="E412" s="8"/>
      <c r="F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</row>
    <row r="413">
      <c r="B413" s="8"/>
      <c r="C413" s="8"/>
      <c r="D413" s="8"/>
      <c r="E413" s="8"/>
      <c r="F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</row>
    <row r="414">
      <c r="B414" s="8"/>
      <c r="C414" s="8"/>
      <c r="D414" s="8"/>
      <c r="E414" s="8"/>
      <c r="F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</row>
    <row r="415">
      <c r="B415" s="8"/>
      <c r="C415" s="8"/>
      <c r="D415" s="8"/>
      <c r="E415" s="8"/>
      <c r="F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</row>
    <row r="416">
      <c r="B416" s="8"/>
      <c r="C416" s="8"/>
      <c r="D416" s="8"/>
      <c r="E416" s="8"/>
      <c r="F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</row>
    <row r="417">
      <c r="B417" s="8"/>
      <c r="C417" s="8"/>
      <c r="D417" s="8"/>
      <c r="E417" s="8"/>
      <c r="F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</row>
    <row r="418">
      <c r="B418" s="8"/>
      <c r="C418" s="8"/>
      <c r="D418" s="8"/>
      <c r="E418" s="8"/>
      <c r="F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</row>
    <row r="419">
      <c r="B419" s="8"/>
      <c r="C419" s="8"/>
      <c r="D419" s="8"/>
      <c r="E419" s="8"/>
      <c r="F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</row>
    <row r="420">
      <c r="B420" s="8"/>
      <c r="C420" s="8"/>
      <c r="D420" s="8"/>
      <c r="E420" s="8"/>
      <c r="F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</row>
    <row r="421">
      <c r="B421" s="8"/>
      <c r="C421" s="8"/>
      <c r="D421" s="8"/>
      <c r="E421" s="8"/>
      <c r="F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</row>
    <row r="422">
      <c r="B422" s="8"/>
      <c r="C422" s="8"/>
      <c r="D422" s="8"/>
      <c r="E422" s="8"/>
      <c r="F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</row>
    <row r="423">
      <c r="B423" s="8"/>
      <c r="C423" s="8"/>
      <c r="D423" s="8"/>
      <c r="E423" s="8"/>
      <c r="F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</row>
    <row r="424">
      <c r="B424" s="8"/>
      <c r="C424" s="8"/>
      <c r="D424" s="8"/>
      <c r="E424" s="8"/>
      <c r="F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</row>
    <row r="425">
      <c r="B425" s="8"/>
      <c r="C425" s="8"/>
      <c r="D425" s="8"/>
      <c r="E425" s="8"/>
      <c r="F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</row>
    <row r="426">
      <c r="B426" s="8"/>
      <c r="C426" s="8"/>
      <c r="D426" s="8"/>
      <c r="E426" s="8"/>
      <c r="F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</row>
    <row r="427">
      <c r="B427" s="8"/>
      <c r="C427" s="8"/>
      <c r="D427" s="8"/>
      <c r="E427" s="8"/>
      <c r="F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</row>
    <row r="428">
      <c r="B428" s="8"/>
      <c r="C428" s="8"/>
      <c r="D428" s="8"/>
      <c r="E428" s="8"/>
      <c r="F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</row>
    <row r="429">
      <c r="B429" s="8"/>
      <c r="C429" s="8"/>
      <c r="D429" s="8"/>
      <c r="E429" s="8"/>
      <c r="F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</row>
    <row r="430">
      <c r="B430" s="8"/>
      <c r="C430" s="8"/>
      <c r="D430" s="8"/>
      <c r="E430" s="8"/>
      <c r="F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</row>
    <row r="431">
      <c r="B431" s="8"/>
      <c r="C431" s="8"/>
      <c r="D431" s="8"/>
      <c r="E431" s="8"/>
      <c r="F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</row>
    <row r="432">
      <c r="B432" s="8"/>
      <c r="C432" s="8"/>
      <c r="D432" s="8"/>
      <c r="E432" s="8"/>
      <c r="F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</row>
    <row r="433">
      <c r="B433" s="8"/>
      <c r="C433" s="8"/>
      <c r="D433" s="8"/>
      <c r="E433" s="8"/>
      <c r="F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</row>
    <row r="434">
      <c r="B434" s="8"/>
      <c r="C434" s="8"/>
      <c r="D434" s="8"/>
      <c r="E434" s="8"/>
      <c r="F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</row>
    <row r="435">
      <c r="B435" s="8"/>
      <c r="C435" s="8"/>
      <c r="D435" s="8"/>
      <c r="E435" s="8"/>
      <c r="F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</row>
    <row r="436">
      <c r="B436" s="8"/>
      <c r="C436" s="8"/>
      <c r="D436" s="8"/>
      <c r="E436" s="8"/>
      <c r="F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</row>
    <row r="437">
      <c r="B437" s="8"/>
      <c r="C437" s="8"/>
      <c r="D437" s="8"/>
      <c r="E437" s="8"/>
      <c r="F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</row>
    <row r="438">
      <c r="B438" s="8"/>
      <c r="C438" s="8"/>
      <c r="D438" s="8"/>
      <c r="E438" s="8"/>
      <c r="F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</row>
    <row r="439">
      <c r="B439" s="8"/>
      <c r="C439" s="8"/>
      <c r="D439" s="8"/>
      <c r="E439" s="8"/>
      <c r="F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</row>
    <row r="440">
      <c r="B440" s="8"/>
      <c r="C440" s="8"/>
      <c r="D440" s="8"/>
      <c r="E440" s="8"/>
      <c r="F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</row>
    <row r="441">
      <c r="B441" s="8"/>
      <c r="C441" s="8"/>
      <c r="D441" s="8"/>
      <c r="E441" s="8"/>
      <c r="F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</row>
    <row r="442">
      <c r="B442" s="8"/>
      <c r="C442" s="8"/>
      <c r="D442" s="8"/>
      <c r="E442" s="8"/>
      <c r="F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</row>
    <row r="443">
      <c r="B443" s="8"/>
      <c r="C443" s="8"/>
      <c r="D443" s="8"/>
      <c r="E443" s="8"/>
      <c r="F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</row>
    <row r="444">
      <c r="B444" s="8"/>
      <c r="C444" s="8"/>
      <c r="D444" s="8"/>
      <c r="E444" s="8"/>
      <c r="F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</row>
    <row r="445">
      <c r="B445" s="8"/>
      <c r="C445" s="8"/>
      <c r="D445" s="8"/>
      <c r="E445" s="8"/>
      <c r="F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</row>
    <row r="446">
      <c r="B446" s="8"/>
      <c r="C446" s="8"/>
      <c r="D446" s="8"/>
      <c r="E446" s="8"/>
      <c r="F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</row>
    <row r="447">
      <c r="B447" s="8"/>
      <c r="C447" s="8"/>
      <c r="D447" s="8"/>
      <c r="E447" s="8"/>
      <c r="F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</row>
    <row r="448">
      <c r="B448" s="8"/>
      <c r="C448" s="8"/>
      <c r="D448" s="8"/>
      <c r="E448" s="8"/>
      <c r="F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</row>
    <row r="449">
      <c r="B449" s="8"/>
      <c r="C449" s="8"/>
      <c r="D449" s="8"/>
      <c r="E449" s="8"/>
      <c r="F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</row>
    <row r="450">
      <c r="B450" s="8"/>
      <c r="C450" s="8"/>
      <c r="D450" s="8"/>
      <c r="E450" s="8"/>
      <c r="F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</row>
    <row r="451">
      <c r="B451" s="8"/>
      <c r="C451" s="8"/>
      <c r="D451" s="8"/>
      <c r="E451" s="8"/>
      <c r="F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</row>
    <row r="452">
      <c r="B452" s="8"/>
      <c r="C452" s="8"/>
      <c r="D452" s="8"/>
      <c r="E452" s="8"/>
      <c r="F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</row>
    <row r="453">
      <c r="B453" s="8"/>
      <c r="C453" s="8"/>
      <c r="D453" s="8"/>
      <c r="E453" s="8"/>
      <c r="F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</row>
    <row r="454">
      <c r="B454" s="8"/>
      <c r="C454" s="8"/>
      <c r="D454" s="8"/>
      <c r="E454" s="8"/>
      <c r="F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</row>
    <row r="455">
      <c r="B455" s="8"/>
      <c r="C455" s="8"/>
      <c r="D455" s="8"/>
      <c r="E455" s="8"/>
      <c r="F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</row>
    <row r="456">
      <c r="B456" s="8"/>
      <c r="C456" s="8"/>
      <c r="D456" s="8"/>
      <c r="E456" s="8"/>
      <c r="F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</row>
    <row r="457">
      <c r="B457" s="8"/>
      <c r="C457" s="8"/>
      <c r="D457" s="8"/>
      <c r="E457" s="8"/>
      <c r="F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</row>
    <row r="458">
      <c r="B458" s="8"/>
      <c r="C458" s="8"/>
      <c r="D458" s="8"/>
      <c r="E458" s="8"/>
      <c r="F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</row>
    <row r="459">
      <c r="B459" s="8"/>
      <c r="C459" s="8"/>
      <c r="D459" s="8"/>
      <c r="E459" s="8"/>
      <c r="F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</row>
    <row r="460">
      <c r="B460" s="8"/>
      <c r="C460" s="8"/>
      <c r="D460" s="8"/>
      <c r="E460" s="8"/>
      <c r="F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</row>
    <row r="461">
      <c r="B461" s="8"/>
      <c r="C461" s="8"/>
      <c r="D461" s="8"/>
      <c r="E461" s="8"/>
      <c r="F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</row>
    <row r="462">
      <c r="B462" s="8"/>
      <c r="C462" s="8"/>
      <c r="D462" s="8"/>
      <c r="E462" s="8"/>
      <c r="F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</row>
    <row r="463">
      <c r="B463" s="8"/>
      <c r="C463" s="8"/>
      <c r="D463" s="8"/>
      <c r="E463" s="8"/>
      <c r="F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</row>
    <row r="464">
      <c r="B464" s="8"/>
      <c r="C464" s="8"/>
      <c r="D464" s="8"/>
      <c r="E464" s="8"/>
      <c r="F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</row>
    <row r="465">
      <c r="B465" s="8"/>
      <c r="C465" s="8"/>
      <c r="D465" s="8"/>
      <c r="E465" s="8"/>
      <c r="F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</row>
    <row r="466">
      <c r="B466" s="8"/>
      <c r="C466" s="8"/>
      <c r="D466" s="8"/>
      <c r="E466" s="8"/>
      <c r="F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</row>
    <row r="467">
      <c r="B467" s="8"/>
      <c r="C467" s="8"/>
      <c r="D467" s="8"/>
      <c r="E467" s="8"/>
      <c r="F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</row>
    <row r="468">
      <c r="B468" s="8"/>
      <c r="C468" s="8"/>
      <c r="D468" s="8"/>
      <c r="E468" s="8"/>
      <c r="F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</row>
    <row r="469">
      <c r="B469" s="8"/>
      <c r="C469" s="8"/>
      <c r="D469" s="8"/>
      <c r="E469" s="8"/>
      <c r="F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</row>
    <row r="470">
      <c r="B470" s="8"/>
      <c r="C470" s="8"/>
      <c r="D470" s="8"/>
      <c r="E470" s="8"/>
      <c r="F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</row>
    <row r="471">
      <c r="B471" s="8"/>
      <c r="C471" s="8"/>
      <c r="D471" s="8"/>
      <c r="E471" s="8"/>
      <c r="F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</row>
    <row r="472">
      <c r="B472" s="8"/>
      <c r="C472" s="8"/>
      <c r="D472" s="8"/>
      <c r="E472" s="8"/>
      <c r="F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</row>
    <row r="473">
      <c r="B473" s="8"/>
      <c r="C473" s="8"/>
      <c r="D473" s="8"/>
      <c r="E473" s="8"/>
      <c r="F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</row>
    <row r="474">
      <c r="B474" s="8"/>
      <c r="C474" s="8"/>
      <c r="D474" s="8"/>
      <c r="E474" s="8"/>
      <c r="F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</row>
    <row r="475">
      <c r="B475" s="8"/>
      <c r="C475" s="8"/>
      <c r="D475" s="8"/>
      <c r="E475" s="8"/>
      <c r="F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</row>
    <row r="476">
      <c r="B476" s="8"/>
      <c r="C476" s="8"/>
      <c r="D476" s="8"/>
      <c r="E476" s="8"/>
      <c r="F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</row>
    <row r="477">
      <c r="B477" s="8"/>
      <c r="C477" s="8"/>
      <c r="D477" s="8"/>
      <c r="E477" s="8"/>
      <c r="F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</row>
    <row r="478">
      <c r="B478" s="8"/>
      <c r="C478" s="8"/>
      <c r="D478" s="8"/>
      <c r="E478" s="8"/>
      <c r="F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</row>
    <row r="479">
      <c r="B479" s="8"/>
      <c r="C479" s="8"/>
      <c r="D479" s="8"/>
      <c r="E479" s="8"/>
      <c r="F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</row>
    <row r="480">
      <c r="B480" s="8"/>
      <c r="C480" s="8"/>
      <c r="D480" s="8"/>
      <c r="E480" s="8"/>
      <c r="F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</row>
    <row r="481">
      <c r="B481" s="8"/>
      <c r="C481" s="8"/>
      <c r="D481" s="8"/>
      <c r="E481" s="8"/>
      <c r="F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</row>
    <row r="482">
      <c r="B482" s="8"/>
      <c r="C482" s="8"/>
      <c r="D482" s="8"/>
      <c r="E482" s="8"/>
      <c r="F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</row>
    <row r="483">
      <c r="B483" s="8"/>
      <c r="C483" s="8"/>
      <c r="D483" s="8"/>
      <c r="E483" s="8"/>
      <c r="F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</row>
    <row r="484">
      <c r="B484" s="8"/>
      <c r="C484" s="8"/>
      <c r="D484" s="8"/>
      <c r="E484" s="8"/>
      <c r="F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</row>
    <row r="485">
      <c r="B485" s="8"/>
      <c r="C485" s="8"/>
      <c r="D485" s="8"/>
      <c r="E485" s="8"/>
      <c r="F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</row>
    <row r="486">
      <c r="B486" s="8"/>
      <c r="C486" s="8"/>
      <c r="D486" s="8"/>
      <c r="E486" s="8"/>
      <c r="F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</row>
    <row r="487">
      <c r="B487" s="8"/>
      <c r="C487" s="8"/>
      <c r="D487" s="8"/>
      <c r="E487" s="8"/>
      <c r="F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</row>
    <row r="488">
      <c r="B488" s="8"/>
      <c r="C488" s="8"/>
      <c r="D488" s="8"/>
      <c r="E488" s="8"/>
      <c r="F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</row>
    <row r="489">
      <c r="B489" s="8"/>
      <c r="C489" s="8"/>
      <c r="D489" s="8"/>
      <c r="E489" s="8"/>
      <c r="F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</row>
    <row r="490">
      <c r="B490" s="8"/>
      <c r="C490" s="8"/>
      <c r="D490" s="8"/>
      <c r="E490" s="8"/>
      <c r="F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</row>
    <row r="491">
      <c r="B491" s="8"/>
      <c r="C491" s="8"/>
      <c r="D491" s="8"/>
      <c r="E491" s="8"/>
      <c r="F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</row>
    <row r="492">
      <c r="B492" s="8"/>
      <c r="C492" s="8"/>
      <c r="D492" s="8"/>
      <c r="E492" s="8"/>
      <c r="F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</row>
    <row r="493">
      <c r="B493" s="8"/>
      <c r="C493" s="8"/>
      <c r="D493" s="8"/>
      <c r="E493" s="8"/>
      <c r="F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</row>
    <row r="494">
      <c r="B494" s="8"/>
      <c r="C494" s="8"/>
      <c r="D494" s="8"/>
      <c r="E494" s="8"/>
      <c r="F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</row>
    <row r="495">
      <c r="B495" s="8"/>
      <c r="C495" s="8"/>
      <c r="D495" s="8"/>
      <c r="E495" s="8"/>
      <c r="F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</row>
    <row r="496">
      <c r="B496" s="8"/>
      <c r="C496" s="8"/>
      <c r="D496" s="8"/>
      <c r="E496" s="8"/>
      <c r="F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</row>
    <row r="497">
      <c r="B497" s="8"/>
      <c r="C497" s="8"/>
      <c r="D497" s="8"/>
      <c r="E497" s="8"/>
      <c r="F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</row>
    <row r="498">
      <c r="B498" s="8"/>
      <c r="C498" s="8"/>
      <c r="D498" s="8"/>
      <c r="E498" s="8"/>
      <c r="F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</row>
    <row r="499">
      <c r="B499" s="8"/>
      <c r="C499" s="8"/>
      <c r="D499" s="8"/>
      <c r="E499" s="8"/>
      <c r="F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</row>
    <row r="500">
      <c r="B500" s="8"/>
      <c r="C500" s="8"/>
      <c r="D500" s="8"/>
      <c r="E500" s="8"/>
      <c r="F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</row>
    <row r="501">
      <c r="B501" s="8"/>
      <c r="C501" s="8"/>
      <c r="D501" s="8"/>
      <c r="E501" s="8"/>
      <c r="F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</row>
    <row r="502">
      <c r="B502" s="8"/>
      <c r="C502" s="8"/>
      <c r="D502" s="8"/>
      <c r="E502" s="8"/>
      <c r="F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</row>
    <row r="503">
      <c r="B503" s="8"/>
      <c r="C503" s="8"/>
      <c r="D503" s="8"/>
      <c r="E503" s="8"/>
      <c r="F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</row>
    <row r="504">
      <c r="B504" s="8"/>
      <c r="C504" s="8"/>
      <c r="D504" s="8"/>
      <c r="E504" s="8"/>
      <c r="F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</row>
    <row r="505">
      <c r="B505" s="8"/>
      <c r="C505" s="8"/>
      <c r="D505" s="8"/>
      <c r="E505" s="8"/>
      <c r="F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</row>
    <row r="506">
      <c r="B506" s="8"/>
      <c r="C506" s="8"/>
      <c r="D506" s="8"/>
      <c r="E506" s="8"/>
      <c r="F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</row>
    <row r="507">
      <c r="B507" s="8"/>
      <c r="C507" s="8"/>
      <c r="D507" s="8"/>
      <c r="E507" s="8"/>
      <c r="F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</row>
    <row r="508">
      <c r="B508" s="8"/>
      <c r="C508" s="8"/>
      <c r="D508" s="8"/>
      <c r="E508" s="8"/>
      <c r="F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</row>
    <row r="509">
      <c r="B509" s="8"/>
      <c r="C509" s="8"/>
      <c r="D509" s="8"/>
      <c r="E509" s="8"/>
      <c r="F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</row>
    <row r="510">
      <c r="B510" s="8"/>
      <c r="C510" s="8"/>
      <c r="D510" s="8"/>
      <c r="E510" s="8"/>
      <c r="F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</row>
    <row r="511">
      <c r="B511" s="8"/>
      <c r="C511" s="8"/>
      <c r="D511" s="8"/>
      <c r="E511" s="8"/>
      <c r="F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</row>
    <row r="512">
      <c r="B512" s="8"/>
      <c r="C512" s="8"/>
      <c r="D512" s="8"/>
      <c r="E512" s="8"/>
      <c r="F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</row>
    <row r="513">
      <c r="B513" s="8"/>
      <c r="C513" s="8"/>
      <c r="D513" s="8"/>
      <c r="E513" s="8"/>
      <c r="F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</row>
    <row r="514">
      <c r="B514" s="8"/>
      <c r="C514" s="8"/>
      <c r="D514" s="8"/>
      <c r="E514" s="8"/>
      <c r="F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</row>
    <row r="515">
      <c r="B515" s="8"/>
      <c r="C515" s="8"/>
      <c r="D515" s="8"/>
      <c r="E515" s="8"/>
      <c r="F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</row>
    <row r="516">
      <c r="B516" s="8"/>
      <c r="C516" s="8"/>
      <c r="D516" s="8"/>
      <c r="E516" s="8"/>
      <c r="F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</row>
    <row r="517">
      <c r="B517" s="8"/>
      <c r="C517" s="8"/>
      <c r="D517" s="8"/>
      <c r="E517" s="8"/>
      <c r="F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</row>
    <row r="518">
      <c r="B518" s="8"/>
      <c r="C518" s="8"/>
      <c r="D518" s="8"/>
      <c r="E518" s="8"/>
      <c r="F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</row>
    <row r="519">
      <c r="B519" s="8"/>
      <c r="C519" s="8"/>
      <c r="D519" s="8"/>
      <c r="E519" s="8"/>
      <c r="F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</row>
    <row r="520">
      <c r="B520" s="8"/>
      <c r="C520" s="8"/>
      <c r="D520" s="8"/>
      <c r="E520" s="8"/>
      <c r="F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</row>
    <row r="521">
      <c r="B521" s="8"/>
      <c r="C521" s="8"/>
      <c r="D521" s="8"/>
      <c r="E521" s="8"/>
      <c r="F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</row>
    <row r="522">
      <c r="B522" s="8"/>
      <c r="C522" s="8"/>
      <c r="D522" s="8"/>
      <c r="E522" s="8"/>
      <c r="F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</row>
    <row r="523">
      <c r="B523" s="8"/>
      <c r="C523" s="8"/>
      <c r="D523" s="8"/>
      <c r="E523" s="8"/>
      <c r="F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</row>
    <row r="524">
      <c r="B524" s="8"/>
      <c r="C524" s="8"/>
      <c r="D524" s="8"/>
      <c r="E524" s="8"/>
      <c r="F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</row>
    <row r="525">
      <c r="B525" s="8"/>
      <c r="C525" s="8"/>
      <c r="D525" s="8"/>
      <c r="E525" s="8"/>
      <c r="F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</row>
    <row r="526">
      <c r="B526" s="8"/>
      <c r="C526" s="8"/>
      <c r="D526" s="8"/>
      <c r="E526" s="8"/>
      <c r="F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</row>
    <row r="527">
      <c r="B527" s="8"/>
      <c r="C527" s="8"/>
      <c r="D527" s="8"/>
      <c r="E527" s="8"/>
      <c r="F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</row>
    <row r="528">
      <c r="B528" s="8"/>
      <c r="C528" s="8"/>
      <c r="D528" s="8"/>
      <c r="E528" s="8"/>
      <c r="F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</row>
    <row r="529">
      <c r="B529" s="8"/>
      <c r="C529" s="8"/>
      <c r="D529" s="8"/>
      <c r="E529" s="8"/>
      <c r="F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</row>
    <row r="530">
      <c r="B530" s="8"/>
      <c r="C530" s="8"/>
      <c r="D530" s="8"/>
      <c r="E530" s="8"/>
      <c r="F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</row>
    <row r="531">
      <c r="B531" s="8"/>
      <c r="C531" s="8"/>
      <c r="D531" s="8"/>
      <c r="E531" s="8"/>
      <c r="F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</row>
    <row r="532">
      <c r="B532" s="8"/>
      <c r="C532" s="8"/>
      <c r="D532" s="8"/>
      <c r="E532" s="8"/>
      <c r="F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</row>
    <row r="533">
      <c r="B533" s="8"/>
      <c r="C533" s="8"/>
      <c r="D533" s="8"/>
      <c r="E533" s="8"/>
      <c r="F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</row>
    <row r="534">
      <c r="B534" s="8"/>
      <c r="C534" s="8"/>
      <c r="D534" s="8"/>
      <c r="E534" s="8"/>
      <c r="F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</row>
    <row r="535">
      <c r="B535" s="8"/>
      <c r="C535" s="8"/>
      <c r="D535" s="8"/>
      <c r="E535" s="8"/>
      <c r="F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</row>
    <row r="536">
      <c r="B536" s="8"/>
      <c r="C536" s="8"/>
      <c r="D536" s="8"/>
      <c r="E536" s="8"/>
      <c r="F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</row>
    <row r="537">
      <c r="B537" s="8"/>
      <c r="C537" s="8"/>
      <c r="D537" s="8"/>
      <c r="E537" s="8"/>
      <c r="F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</row>
    <row r="538">
      <c r="B538" s="8"/>
      <c r="C538" s="8"/>
      <c r="D538" s="8"/>
      <c r="E538" s="8"/>
      <c r="F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</row>
    <row r="539">
      <c r="B539" s="8"/>
      <c r="C539" s="8"/>
      <c r="D539" s="8"/>
      <c r="E539" s="8"/>
      <c r="F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</row>
    <row r="540">
      <c r="B540" s="8"/>
      <c r="C540" s="8"/>
      <c r="D540" s="8"/>
      <c r="E540" s="8"/>
      <c r="F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</row>
    <row r="541">
      <c r="B541" s="8"/>
      <c r="C541" s="8"/>
      <c r="D541" s="8"/>
      <c r="E541" s="8"/>
      <c r="F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</row>
    <row r="542">
      <c r="B542" s="8"/>
      <c r="C542" s="8"/>
      <c r="D542" s="8"/>
      <c r="E542" s="8"/>
      <c r="F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</row>
    <row r="543">
      <c r="B543" s="8"/>
      <c r="C543" s="8"/>
      <c r="D543" s="8"/>
      <c r="E543" s="8"/>
      <c r="F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</row>
    <row r="544">
      <c r="B544" s="8"/>
      <c r="C544" s="8"/>
      <c r="D544" s="8"/>
      <c r="E544" s="8"/>
      <c r="F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</row>
    <row r="545">
      <c r="B545" s="8"/>
      <c r="C545" s="8"/>
      <c r="D545" s="8"/>
      <c r="E545" s="8"/>
      <c r="F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</row>
    <row r="546">
      <c r="B546" s="8"/>
      <c r="C546" s="8"/>
      <c r="D546" s="8"/>
      <c r="E546" s="8"/>
      <c r="F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</row>
    <row r="547">
      <c r="B547" s="8"/>
      <c r="C547" s="8"/>
      <c r="D547" s="8"/>
      <c r="E547" s="8"/>
      <c r="F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</row>
    <row r="548">
      <c r="B548" s="8"/>
      <c r="C548" s="8"/>
      <c r="D548" s="8"/>
      <c r="E548" s="8"/>
      <c r="F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</row>
    <row r="549">
      <c r="B549" s="8"/>
      <c r="C549" s="8"/>
      <c r="D549" s="8"/>
      <c r="E549" s="8"/>
      <c r="F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</row>
    <row r="550">
      <c r="B550" s="8"/>
      <c r="C550" s="8"/>
      <c r="D550" s="8"/>
      <c r="E550" s="8"/>
      <c r="F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</row>
    <row r="551">
      <c r="B551" s="8"/>
      <c r="C551" s="8"/>
      <c r="D551" s="8"/>
      <c r="E551" s="8"/>
      <c r="F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</row>
    <row r="552">
      <c r="B552" s="8"/>
      <c r="C552" s="8"/>
      <c r="D552" s="8"/>
      <c r="E552" s="8"/>
      <c r="F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</row>
    <row r="553">
      <c r="B553" s="8"/>
      <c r="C553" s="8"/>
      <c r="D553" s="8"/>
      <c r="E553" s="8"/>
      <c r="F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</row>
    <row r="554">
      <c r="B554" s="8"/>
      <c r="C554" s="8"/>
      <c r="D554" s="8"/>
      <c r="E554" s="8"/>
      <c r="F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</row>
    <row r="555">
      <c r="B555" s="8"/>
      <c r="C555" s="8"/>
      <c r="D555" s="8"/>
      <c r="E555" s="8"/>
      <c r="F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</row>
    <row r="556">
      <c r="B556" s="8"/>
      <c r="C556" s="8"/>
      <c r="D556" s="8"/>
      <c r="E556" s="8"/>
      <c r="F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</row>
    <row r="557">
      <c r="B557" s="8"/>
      <c r="C557" s="8"/>
      <c r="D557" s="8"/>
      <c r="E557" s="8"/>
      <c r="F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</row>
    <row r="558">
      <c r="B558" s="8"/>
      <c r="C558" s="8"/>
      <c r="D558" s="8"/>
      <c r="E558" s="8"/>
      <c r="F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</row>
    <row r="559">
      <c r="B559" s="8"/>
      <c r="C559" s="8"/>
      <c r="D559" s="8"/>
      <c r="E559" s="8"/>
      <c r="F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</row>
    <row r="560">
      <c r="B560" s="8"/>
      <c r="C560" s="8"/>
      <c r="D560" s="8"/>
      <c r="E560" s="8"/>
      <c r="F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</row>
    <row r="561">
      <c r="B561" s="8"/>
      <c r="C561" s="8"/>
      <c r="D561" s="8"/>
      <c r="E561" s="8"/>
      <c r="F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</row>
    <row r="562">
      <c r="B562" s="8"/>
      <c r="C562" s="8"/>
      <c r="D562" s="8"/>
      <c r="E562" s="8"/>
      <c r="F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</row>
    <row r="563">
      <c r="B563" s="8"/>
      <c r="C563" s="8"/>
      <c r="D563" s="8"/>
      <c r="E563" s="8"/>
      <c r="F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</row>
    <row r="564">
      <c r="B564" s="8"/>
      <c r="C564" s="8"/>
      <c r="D564" s="8"/>
      <c r="E564" s="8"/>
      <c r="F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</row>
    <row r="565">
      <c r="B565" s="8"/>
      <c r="C565" s="8"/>
      <c r="D565" s="8"/>
      <c r="E565" s="8"/>
      <c r="F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</row>
    <row r="566">
      <c r="B566" s="8"/>
      <c r="C566" s="8"/>
      <c r="D566" s="8"/>
      <c r="E566" s="8"/>
      <c r="F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</row>
    <row r="567">
      <c r="B567" s="8"/>
      <c r="C567" s="8"/>
      <c r="D567" s="8"/>
      <c r="E567" s="8"/>
      <c r="F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</row>
    <row r="568">
      <c r="B568" s="8"/>
      <c r="C568" s="8"/>
      <c r="D568" s="8"/>
      <c r="E568" s="8"/>
      <c r="F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</row>
    <row r="569">
      <c r="B569" s="8"/>
      <c r="C569" s="8"/>
      <c r="D569" s="8"/>
      <c r="E569" s="8"/>
      <c r="F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</row>
    <row r="570">
      <c r="B570" s="8"/>
      <c r="C570" s="8"/>
      <c r="D570" s="8"/>
      <c r="E570" s="8"/>
      <c r="F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</row>
    <row r="571">
      <c r="B571" s="8"/>
      <c r="C571" s="8"/>
      <c r="D571" s="8"/>
      <c r="E571" s="8"/>
      <c r="F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</row>
    <row r="572">
      <c r="B572" s="8"/>
      <c r="C572" s="8"/>
      <c r="D572" s="8"/>
      <c r="E572" s="8"/>
      <c r="F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</row>
    <row r="573">
      <c r="B573" s="8"/>
      <c r="C573" s="8"/>
      <c r="D573" s="8"/>
      <c r="E573" s="8"/>
      <c r="F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</row>
    <row r="574">
      <c r="B574" s="8"/>
      <c r="C574" s="8"/>
      <c r="D574" s="8"/>
      <c r="E574" s="8"/>
      <c r="F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</row>
    <row r="575">
      <c r="B575" s="8"/>
      <c r="C575" s="8"/>
      <c r="D575" s="8"/>
      <c r="E575" s="8"/>
      <c r="F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</row>
    <row r="576">
      <c r="B576" s="8"/>
      <c r="C576" s="8"/>
      <c r="D576" s="8"/>
      <c r="E576" s="8"/>
      <c r="F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</row>
    <row r="577">
      <c r="B577" s="8"/>
      <c r="C577" s="8"/>
      <c r="D577" s="8"/>
      <c r="E577" s="8"/>
      <c r="F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</row>
    <row r="578">
      <c r="B578" s="8"/>
      <c r="C578" s="8"/>
      <c r="D578" s="8"/>
      <c r="E578" s="8"/>
      <c r="F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</row>
    <row r="579">
      <c r="B579" s="8"/>
      <c r="C579" s="8"/>
      <c r="D579" s="8"/>
      <c r="E579" s="8"/>
      <c r="F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</row>
    <row r="580">
      <c r="B580" s="8"/>
      <c r="C580" s="8"/>
      <c r="D580" s="8"/>
      <c r="E580" s="8"/>
      <c r="F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</row>
    <row r="581">
      <c r="B581" s="8"/>
      <c r="C581" s="8"/>
      <c r="D581" s="8"/>
      <c r="E581" s="8"/>
      <c r="F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</row>
    <row r="582">
      <c r="B582" s="8"/>
      <c r="C582" s="8"/>
      <c r="D582" s="8"/>
      <c r="E582" s="8"/>
      <c r="F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</row>
    <row r="583">
      <c r="B583" s="8"/>
      <c r="C583" s="8"/>
      <c r="D583" s="8"/>
      <c r="E583" s="8"/>
      <c r="F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</row>
    <row r="584">
      <c r="B584" s="8"/>
      <c r="C584" s="8"/>
      <c r="D584" s="8"/>
      <c r="E584" s="8"/>
      <c r="F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</row>
    <row r="585">
      <c r="B585" s="8"/>
      <c r="C585" s="8"/>
      <c r="D585" s="8"/>
      <c r="E585" s="8"/>
      <c r="F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</row>
    <row r="586">
      <c r="B586" s="8"/>
      <c r="C586" s="8"/>
      <c r="D586" s="8"/>
      <c r="E586" s="8"/>
      <c r="F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</row>
    <row r="587">
      <c r="B587" s="8"/>
      <c r="C587" s="8"/>
      <c r="D587" s="8"/>
      <c r="E587" s="8"/>
      <c r="F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</row>
    <row r="588">
      <c r="B588" s="8"/>
      <c r="C588" s="8"/>
      <c r="D588" s="8"/>
      <c r="E588" s="8"/>
      <c r="F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</row>
    <row r="589">
      <c r="B589" s="8"/>
      <c r="C589" s="8"/>
      <c r="D589" s="8"/>
      <c r="E589" s="8"/>
      <c r="F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</row>
    <row r="590">
      <c r="B590" s="8"/>
      <c r="C590" s="8"/>
      <c r="D590" s="8"/>
      <c r="E590" s="8"/>
      <c r="F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</row>
    <row r="591">
      <c r="B591" s="8"/>
      <c r="C591" s="8"/>
      <c r="D591" s="8"/>
      <c r="E591" s="8"/>
      <c r="F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</row>
    <row r="592">
      <c r="B592" s="8"/>
      <c r="C592" s="8"/>
      <c r="D592" s="8"/>
      <c r="E592" s="8"/>
      <c r="F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</row>
    <row r="593">
      <c r="B593" s="8"/>
      <c r="C593" s="8"/>
      <c r="D593" s="8"/>
      <c r="E593" s="8"/>
      <c r="F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</row>
    <row r="594">
      <c r="B594" s="8"/>
      <c r="C594" s="8"/>
      <c r="D594" s="8"/>
      <c r="E594" s="8"/>
      <c r="F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</row>
    <row r="595">
      <c r="B595" s="8"/>
      <c r="C595" s="8"/>
      <c r="D595" s="8"/>
      <c r="E595" s="8"/>
      <c r="F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</row>
    <row r="596">
      <c r="B596" s="8"/>
      <c r="C596" s="8"/>
      <c r="D596" s="8"/>
      <c r="E596" s="8"/>
      <c r="F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</row>
    <row r="597">
      <c r="B597" s="8"/>
      <c r="C597" s="8"/>
      <c r="D597" s="8"/>
      <c r="E597" s="8"/>
      <c r="F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</row>
    <row r="598">
      <c r="B598" s="8"/>
      <c r="C598" s="8"/>
      <c r="D598" s="8"/>
      <c r="E598" s="8"/>
      <c r="F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</row>
    <row r="599">
      <c r="B599" s="8"/>
      <c r="C599" s="8"/>
      <c r="D599" s="8"/>
      <c r="E599" s="8"/>
      <c r="F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</row>
    <row r="600">
      <c r="B600" s="8"/>
      <c r="C600" s="8"/>
      <c r="D600" s="8"/>
      <c r="E600" s="8"/>
      <c r="F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</row>
    <row r="601">
      <c r="B601" s="8"/>
      <c r="C601" s="8"/>
      <c r="D601" s="8"/>
      <c r="E601" s="8"/>
      <c r="F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</row>
    <row r="602">
      <c r="B602" s="8"/>
      <c r="C602" s="8"/>
      <c r="D602" s="8"/>
      <c r="E602" s="8"/>
      <c r="F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</row>
    <row r="603">
      <c r="B603" s="8"/>
      <c r="C603" s="8"/>
      <c r="D603" s="8"/>
      <c r="E603" s="8"/>
      <c r="F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</row>
    <row r="604">
      <c r="B604" s="8"/>
      <c r="C604" s="8"/>
      <c r="D604" s="8"/>
      <c r="E604" s="8"/>
      <c r="F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</row>
    <row r="605">
      <c r="B605" s="8"/>
      <c r="C605" s="8"/>
      <c r="D605" s="8"/>
      <c r="E605" s="8"/>
      <c r="F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</row>
    <row r="606">
      <c r="B606" s="8"/>
      <c r="C606" s="8"/>
      <c r="D606" s="8"/>
      <c r="E606" s="8"/>
      <c r="F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</row>
    <row r="607">
      <c r="B607" s="8"/>
      <c r="C607" s="8"/>
      <c r="D607" s="8"/>
      <c r="E607" s="8"/>
      <c r="F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</row>
    <row r="608">
      <c r="B608" s="8"/>
      <c r="C608" s="8"/>
      <c r="D608" s="8"/>
      <c r="E608" s="8"/>
      <c r="F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</row>
    <row r="609">
      <c r="B609" s="8"/>
      <c r="C609" s="8"/>
      <c r="D609" s="8"/>
      <c r="E609" s="8"/>
      <c r="F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</row>
    <row r="610">
      <c r="B610" s="8"/>
      <c r="C610" s="8"/>
      <c r="D610" s="8"/>
      <c r="E610" s="8"/>
      <c r="F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</row>
    <row r="611">
      <c r="B611" s="8"/>
      <c r="C611" s="8"/>
      <c r="D611" s="8"/>
      <c r="E611" s="8"/>
      <c r="F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</row>
    <row r="612">
      <c r="B612" s="8"/>
      <c r="C612" s="8"/>
      <c r="D612" s="8"/>
      <c r="E612" s="8"/>
      <c r="F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</row>
    <row r="613">
      <c r="B613" s="8"/>
      <c r="C613" s="8"/>
      <c r="D613" s="8"/>
      <c r="E613" s="8"/>
      <c r="F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</row>
    <row r="614">
      <c r="B614" s="8"/>
      <c r="C614" s="8"/>
      <c r="D614" s="8"/>
      <c r="E614" s="8"/>
      <c r="F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</row>
    <row r="615">
      <c r="B615" s="8"/>
      <c r="C615" s="8"/>
      <c r="D615" s="8"/>
      <c r="E615" s="8"/>
      <c r="F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</row>
    <row r="616">
      <c r="B616" s="8"/>
      <c r="C616" s="8"/>
      <c r="D616" s="8"/>
      <c r="E616" s="8"/>
      <c r="F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</row>
    <row r="617">
      <c r="B617" s="8"/>
      <c r="C617" s="8"/>
      <c r="D617" s="8"/>
      <c r="E617" s="8"/>
      <c r="F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</row>
    <row r="618">
      <c r="B618" s="8"/>
      <c r="C618" s="8"/>
      <c r="D618" s="8"/>
      <c r="E618" s="8"/>
      <c r="F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</row>
    <row r="619">
      <c r="B619" s="8"/>
      <c r="C619" s="8"/>
      <c r="D619" s="8"/>
      <c r="E619" s="8"/>
      <c r="F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</row>
    <row r="620">
      <c r="B620" s="8"/>
      <c r="C620" s="8"/>
      <c r="D620" s="8"/>
      <c r="E620" s="8"/>
      <c r="F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</row>
    <row r="621">
      <c r="B621" s="8"/>
      <c r="C621" s="8"/>
      <c r="D621" s="8"/>
      <c r="E621" s="8"/>
      <c r="F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</row>
    <row r="622">
      <c r="B622" s="8"/>
      <c r="C622" s="8"/>
      <c r="D622" s="8"/>
      <c r="E622" s="8"/>
      <c r="F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</row>
    <row r="623">
      <c r="B623" s="8"/>
      <c r="C623" s="8"/>
      <c r="D623" s="8"/>
      <c r="E623" s="8"/>
      <c r="F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</row>
    <row r="624">
      <c r="B624" s="8"/>
      <c r="C624" s="8"/>
      <c r="D624" s="8"/>
      <c r="E624" s="8"/>
      <c r="F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</row>
    <row r="625">
      <c r="B625" s="8"/>
      <c r="C625" s="8"/>
      <c r="D625" s="8"/>
      <c r="E625" s="8"/>
      <c r="F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</row>
    <row r="626">
      <c r="B626" s="8"/>
      <c r="C626" s="8"/>
      <c r="D626" s="8"/>
      <c r="E626" s="8"/>
      <c r="F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</row>
    <row r="627">
      <c r="B627" s="8"/>
      <c r="C627" s="8"/>
      <c r="D627" s="8"/>
      <c r="E627" s="8"/>
      <c r="F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</row>
    <row r="628">
      <c r="B628" s="8"/>
      <c r="C628" s="8"/>
      <c r="D628" s="8"/>
      <c r="E628" s="8"/>
      <c r="F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</row>
    <row r="629">
      <c r="B629" s="8"/>
      <c r="C629" s="8"/>
      <c r="D629" s="8"/>
      <c r="E629" s="8"/>
      <c r="F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</row>
    <row r="630">
      <c r="B630" s="8"/>
      <c r="C630" s="8"/>
      <c r="D630" s="8"/>
      <c r="E630" s="8"/>
      <c r="F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</row>
    <row r="631">
      <c r="B631" s="8"/>
      <c r="C631" s="8"/>
      <c r="D631" s="8"/>
      <c r="E631" s="8"/>
      <c r="F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</row>
    <row r="632">
      <c r="B632" s="8"/>
      <c r="C632" s="8"/>
      <c r="D632" s="8"/>
      <c r="E632" s="8"/>
      <c r="F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</row>
    <row r="633">
      <c r="B633" s="8"/>
      <c r="C633" s="8"/>
      <c r="D633" s="8"/>
      <c r="E633" s="8"/>
      <c r="F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</row>
    <row r="634">
      <c r="B634" s="8"/>
      <c r="C634" s="8"/>
      <c r="D634" s="8"/>
      <c r="E634" s="8"/>
      <c r="F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</row>
    <row r="635">
      <c r="B635" s="8"/>
      <c r="C635" s="8"/>
      <c r="D635" s="8"/>
      <c r="E635" s="8"/>
      <c r="F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</row>
    <row r="636">
      <c r="B636" s="8"/>
      <c r="C636" s="8"/>
      <c r="D636" s="8"/>
      <c r="E636" s="8"/>
      <c r="F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</row>
    <row r="637">
      <c r="B637" s="8"/>
      <c r="C637" s="8"/>
      <c r="D637" s="8"/>
      <c r="E637" s="8"/>
      <c r="F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</row>
    <row r="638">
      <c r="B638" s="8"/>
      <c r="C638" s="8"/>
      <c r="D638" s="8"/>
      <c r="E638" s="8"/>
      <c r="F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</row>
    <row r="639">
      <c r="B639" s="8"/>
      <c r="C639" s="8"/>
      <c r="D639" s="8"/>
      <c r="E639" s="8"/>
      <c r="F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</row>
    <row r="640">
      <c r="B640" s="8"/>
      <c r="C640" s="8"/>
      <c r="D640" s="8"/>
      <c r="E640" s="8"/>
      <c r="F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</row>
    <row r="641">
      <c r="B641" s="8"/>
      <c r="C641" s="8"/>
      <c r="D641" s="8"/>
      <c r="E641" s="8"/>
      <c r="F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</row>
    <row r="642">
      <c r="B642" s="8"/>
      <c r="C642" s="8"/>
      <c r="D642" s="8"/>
      <c r="E642" s="8"/>
      <c r="F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</row>
    <row r="643">
      <c r="B643" s="8"/>
      <c r="C643" s="8"/>
      <c r="D643" s="8"/>
      <c r="E643" s="8"/>
      <c r="F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</row>
    <row r="644">
      <c r="B644" s="8"/>
      <c r="C644" s="8"/>
      <c r="D644" s="8"/>
      <c r="E644" s="8"/>
      <c r="F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</row>
    <row r="645">
      <c r="B645" s="8"/>
      <c r="C645" s="8"/>
      <c r="D645" s="8"/>
      <c r="E645" s="8"/>
      <c r="F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</row>
    <row r="646">
      <c r="B646" s="8"/>
      <c r="C646" s="8"/>
      <c r="D646" s="8"/>
      <c r="E646" s="8"/>
      <c r="F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</row>
    <row r="647">
      <c r="B647" s="8"/>
      <c r="C647" s="8"/>
      <c r="D647" s="8"/>
      <c r="E647" s="8"/>
      <c r="F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</row>
    <row r="648">
      <c r="B648" s="8"/>
      <c r="C648" s="8"/>
      <c r="D648" s="8"/>
      <c r="E648" s="8"/>
      <c r="F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</row>
    <row r="649">
      <c r="B649" s="8"/>
      <c r="C649" s="8"/>
      <c r="D649" s="8"/>
      <c r="E649" s="8"/>
      <c r="F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</row>
    <row r="650">
      <c r="B650" s="8"/>
      <c r="C650" s="8"/>
      <c r="D650" s="8"/>
      <c r="E650" s="8"/>
      <c r="F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</row>
    <row r="651">
      <c r="B651" s="8"/>
      <c r="C651" s="8"/>
      <c r="D651" s="8"/>
      <c r="E651" s="8"/>
      <c r="F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</row>
    <row r="652">
      <c r="B652" s="8"/>
      <c r="C652" s="8"/>
      <c r="D652" s="8"/>
      <c r="E652" s="8"/>
      <c r="F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</row>
    <row r="653">
      <c r="B653" s="8"/>
      <c r="C653" s="8"/>
      <c r="D653" s="8"/>
      <c r="E653" s="8"/>
      <c r="F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</row>
    <row r="654">
      <c r="B654" s="8"/>
      <c r="C654" s="8"/>
      <c r="D654" s="8"/>
      <c r="E654" s="8"/>
      <c r="F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</row>
    <row r="655">
      <c r="B655" s="8"/>
      <c r="C655" s="8"/>
      <c r="D655" s="8"/>
      <c r="E655" s="8"/>
      <c r="F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</row>
    <row r="656">
      <c r="B656" s="8"/>
      <c r="C656" s="8"/>
      <c r="D656" s="8"/>
      <c r="E656" s="8"/>
      <c r="F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</row>
    <row r="657">
      <c r="B657" s="8"/>
      <c r="C657" s="8"/>
      <c r="D657" s="8"/>
      <c r="E657" s="8"/>
      <c r="F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</row>
    <row r="658">
      <c r="B658" s="8"/>
      <c r="C658" s="8"/>
      <c r="D658" s="8"/>
      <c r="E658" s="8"/>
      <c r="F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</row>
    <row r="659">
      <c r="B659" s="8"/>
      <c r="C659" s="8"/>
      <c r="D659" s="8"/>
      <c r="E659" s="8"/>
      <c r="F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</row>
    <row r="660">
      <c r="B660" s="8"/>
      <c r="C660" s="8"/>
      <c r="D660" s="8"/>
      <c r="E660" s="8"/>
      <c r="F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</row>
    <row r="661">
      <c r="B661" s="8"/>
      <c r="C661" s="8"/>
      <c r="D661" s="8"/>
      <c r="E661" s="8"/>
      <c r="F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</row>
    <row r="662">
      <c r="B662" s="8"/>
      <c r="C662" s="8"/>
      <c r="D662" s="8"/>
      <c r="E662" s="8"/>
      <c r="F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</row>
    <row r="663">
      <c r="B663" s="8"/>
      <c r="C663" s="8"/>
      <c r="D663" s="8"/>
      <c r="E663" s="8"/>
      <c r="F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</row>
    <row r="664">
      <c r="B664" s="8"/>
      <c r="C664" s="8"/>
      <c r="D664" s="8"/>
      <c r="E664" s="8"/>
      <c r="F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</row>
    <row r="665">
      <c r="B665" s="8"/>
      <c r="C665" s="8"/>
      <c r="D665" s="8"/>
      <c r="E665" s="8"/>
      <c r="F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</row>
    <row r="666">
      <c r="B666" s="8"/>
      <c r="C666" s="8"/>
      <c r="D666" s="8"/>
      <c r="E666" s="8"/>
      <c r="F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</row>
    <row r="667">
      <c r="B667" s="8"/>
      <c r="C667" s="8"/>
      <c r="D667" s="8"/>
      <c r="E667" s="8"/>
      <c r="F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</row>
    <row r="668">
      <c r="B668" s="8"/>
      <c r="C668" s="8"/>
      <c r="D668" s="8"/>
      <c r="E668" s="8"/>
      <c r="F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</row>
    <row r="669">
      <c r="B669" s="8"/>
      <c r="C669" s="8"/>
      <c r="D669" s="8"/>
      <c r="E669" s="8"/>
      <c r="F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</row>
    <row r="670">
      <c r="B670" s="8"/>
      <c r="C670" s="8"/>
      <c r="D670" s="8"/>
      <c r="E670" s="8"/>
      <c r="F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</row>
    <row r="671">
      <c r="B671" s="8"/>
      <c r="C671" s="8"/>
      <c r="D671" s="8"/>
      <c r="E671" s="8"/>
      <c r="F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</row>
    <row r="672">
      <c r="B672" s="8"/>
      <c r="C672" s="8"/>
      <c r="D672" s="8"/>
      <c r="E672" s="8"/>
      <c r="F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</row>
    <row r="673">
      <c r="B673" s="8"/>
      <c r="C673" s="8"/>
      <c r="D673" s="8"/>
      <c r="E673" s="8"/>
      <c r="F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</row>
    <row r="674">
      <c r="B674" s="8"/>
      <c r="C674" s="8"/>
      <c r="D674" s="8"/>
      <c r="E674" s="8"/>
      <c r="F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</row>
    <row r="675">
      <c r="B675" s="8"/>
      <c r="C675" s="8"/>
      <c r="D675" s="8"/>
      <c r="E675" s="8"/>
      <c r="F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</row>
    <row r="676">
      <c r="B676" s="8"/>
      <c r="C676" s="8"/>
      <c r="D676" s="8"/>
      <c r="E676" s="8"/>
      <c r="F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</row>
    <row r="677">
      <c r="B677" s="8"/>
      <c r="C677" s="8"/>
      <c r="D677" s="8"/>
      <c r="E677" s="8"/>
      <c r="F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</row>
    <row r="678">
      <c r="B678" s="8"/>
      <c r="C678" s="8"/>
      <c r="D678" s="8"/>
      <c r="E678" s="8"/>
      <c r="F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</row>
    <row r="679">
      <c r="B679" s="8"/>
      <c r="C679" s="8"/>
      <c r="D679" s="8"/>
      <c r="E679" s="8"/>
      <c r="F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</row>
    <row r="680">
      <c r="B680" s="8"/>
      <c r="C680" s="8"/>
      <c r="D680" s="8"/>
      <c r="E680" s="8"/>
      <c r="F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</row>
    <row r="681">
      <c r="B681" s="8"/>
      <c r="C681" s="8"/>
      <c r="D681" s="8"/>
      <c r="E681" s="8"/>
      <c r="F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</row>
    <row r="682">
      <c r="B682" s="8"/>
      <c r="C682" s="8"/>
      <c r="D682" s="8"/>
      <c r="E682" s="8"/>
      <c r="F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</row>
    <row r="683">
      <c r="B683" s="8"/>
      <c r="C683" s="8"/>
      <c r="D683" s="8"/>
      <c r="E683" s="8"/>
      <c r="F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</row>
    <row r="684">
      <c r="B684" s="8"/>
      <c r="C684" s="8"/>
      <c r="D684" s="8"/>
      <c r="E684" s="8"/>
      <c r="F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</row>
    <row r="685">
      <c r="B685" s="8"/>
      <c r="C685" s="8"/>
      <c r="D685" s="8"/>
      <c r="E685" s="8"/>
      <c r="F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</row>
    <row r="686">
      <c r="B686" s="8"/>
      <c r="C686" s="8"/>
      <c r="D686" s="8"/>
      <c r="E686" s="8"/>
      <c r="F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</row>
    <row r="687">
      <c r="B687" s="8"/>
      <c r="C687" s="8"/>
      <c r="D687" s="8"/>
      <c r="E687" s="8"/>
      <c r="F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</row>
    <row r="688">
      <c r="B688" s="8"/>
      <c r="C688" s="8"/>
      <c r="D688" s="8"/>
      <c r="E688" s="8"/>
      <c r="F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</row>
    <row r="689">
      <c r="B689" s="8"/>
      <c r="C689" s="8"/>
      <c r="D689" s="8"/>
      <c r="E689" s="8"/>
      <c r="F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</row>
    <row r="690">
      <c r="B690" s="8"/>
      <c r="C690" s="8"/>
      <c r="D690" s="8"/>
      <c r="E690" s="8"/>
      <c r="F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</row>
    <row r="691">
      <c r="B691" s="8"/>
      <c r="C691" s="8"/>
      <c r="D691" s="8"/>
      <c r="E691" s="8"/>
      <c r="F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</row>
    <row r="692">
      <c r="B692" s="8"/>
      <c r="C692" s="8"/>
      <c r="D692" s="8"/>
      <c r="E692" s="8"/>
      <c r="F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</row>
    <row r="693">
      <c r="B693" s="8"/>
      <c r="C693" s="8"/>
      <c r="D693" s="8"/>
      <c r="E693" s="8"/>
      <c r="F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</row>
    <row r="694">
      <c r="B694" s="8"/>
      <c r="C694" s="8"/>
      <c r="D694" s="8"/>
      <c r="E694" s="8"/>
      <c r="F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</row>
    <row r="695">
      <c r="B695" s="8"/>
      <c r="C695" s="8"/>
      <c r="D695" s="8"/>
      <c r="E695" s="8"/>
      <c r="F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</row>
    <row r="696">
      <c r="B696" s="8"/>
      <c r="C696" s="8"/>
      <c r="D696" s="8"/>
      <c r="E696" s="8"/>
      <c r="F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</row>
    <row r="697">
      <c r="B697" s="8"/>
      <c r="C697" s="8"/>
      <c r="D697" s="8"/>
      <c r="E697" s="8"/>
      <c r="F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</row>
    <row r="698">
      <c r="B698" s="8"/>
      <c r="C698" s="8"/>
      <c r="D698" s="8"/>
      <c r="E698" s="8"/>
      <c r="F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</row>
    <row r="699">
      <c r="B699" s="8"/>
      <c r="C699" s="8"/>
      <c r="D699" s="8"/>
      <c r="E699" s="8"/>
      <c r="F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</row>
    <row r="700">
      <c r="B700" s="8"/>
      <c r="C700" s="8"/>
      <c r="D700" s="8"/>
      <c r="E700" s="8"/>
      <c r="F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</row>
    <row r="701">
      <c r="B701" s="8"/>
      <c r="C701" s="8"/>
      <c r="D701" s="8"/>
      <c r="E701" s="8"/>
      <c r="F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</row>
    <row r="702">
      <c r="B702" s="8"/>
      <c r="C702" s="8"/>
      <c r="D702" s="8"/>
      <c r="E702" s="8"/>
      <c r="F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</row>
    <row r="703">
      <c r="B703" s="8"/>
      <c r="C703" s="8"/>
      <c r="D703" s="8"/>
      <c r="E703" s="8"/>
      <c r="F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</row>
    <row r="704">
      <c r="B704" s="8"/>
      <c r="C704" s="8"/>
      <c r="D704" s="8"/>
      <c r="E704" s="8"/>
      <c r="F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</row>
    <row r="705">
      <c r="B705" s="8"/>
      <c r="C705" s="8"/>
      <c r="D705" s="8"/>
      <c r="E705" s="8"/>
      <c r="F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</row>
    <row r="706">
      <c r="B706" s="8"/>
      <c r="C706" s="8"/>
      <c r="D706" s="8"/>
      <c r="E706" s="8"/>
      <c r="F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</row>
    <row r="707">
      <c r="B707" s="8"/>
      <c r="C707" s="8"/>
      <c r="D707" s="8"/>
      <c r="E707" s="8"/>
      <c r="F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</row>
    <row r="708">
      <c r="B708" s="8"/>
      <c r="C708" s="8"/>
      <c r="D708" s="8"/>
      <c r="E708" s="8"/>
      <c r="F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</row>
    <row r="709">
      <c r="B709" s="8"/>
      <c r="C709" s="8"/>
      <c r="D709" s="8"/>
      <c r="E709" s="8"/>
      <c r="F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</row>
    <row r="710">
      <c r="B710" s="8"/>
      <c r="C710" s="8"/>
      <c r="D710" s="8"/>
      <c r="E710" s="8"/>
      <c r="F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</row>
    <row r="711">
      <c r="B711" s="8"/>
      <c r="C711" s="8"/>
      <c r="D711" s="8"/>
      <c r="E711" s="8"/>
      <c r="F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</row>
    <row r="712">
      <c r="B712" s="8"/>
      <c r="C712" s="8"/>
      <c r="D712" s="8"/>
      <c r="E712" s="8"/>
      <c r="F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</row>
    <row r="713">
      <c r="B713" s="8"/>
      <c r="C713" s="8"/>
      <c r="D713" s="8"/>
      <c r="E713" s="8"/>
      <c r="F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</row>
    <row r="714">
      <c r="B714" s="8"/>
      <c r="C714" s="8"/>
      <c r="D714" s="8"/>
      <c r="E714" s="8"/>
      <c r="F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</row>
    <row r="715">
      <c r="B715" s="8"/>
      <c r="C715" s="8"/>
      <c r="D715" s="8"/>
      <c r="E715" s="8"/>
      <c r="F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</row>
    <row r="716">
      <c r="B716" s="8"/>
      <c r="C716" s="8"/>
      <c r="D716" s="8"/>
      <c r="E716" s="8"/>
      <c r="F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</row>
    <row r="717">
      <c r="B717" s="8"/>
      <c r="C717" s="8"/>
      <c r="D717" s="8"/>
      <c r="E717" s="8"/>
      <c r="F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</row>
    <row r="718">
      <c r="B718" s="8"/>
      <c r="C718" s="8"/>
      <c r="D718" s="8"/>
      <c r="E718" s="8"/>
      <c r="F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</row>
    <row r="719">
      <c r="B719" s="8"/>
      <c r="C719" s="8"/>
      <c r="D719" s="8"/>
      <c r="E719" s="8"/>
      <c r="F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</row>
    <row r="720">
      <c r="B720" s="8"/>
      <c r="C720" s="8"/>
      <c r="D720" s="8"/>
      <c r="E720" s="8"/>
      <c r="F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</row>
    <row r="721">
      <c r="B721" s="8"/>
      <c r="C721" s="8"/>
      <c r="D721" s="8"/>
      <c r="E721" s="8"/>
      <c r="F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</row>
    <row r="722">
      <c r="B722" s="8"/>
      <c r="C722" s="8"/>
      <c r="D722" s="8"/>
      <c r="E722" s="8"/>
      <c r="F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</row>
    <row r="723">
      <c r="B723" s="8"/>
      <c r="C723" s="8"/>
      <c r="D723" s="8"/>
      <c r="E723" s="8"/>
      <c r="F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</row>
    <row r="724">
      <c r="B724" s="8"/>
      <c r="C724" s="8"/>
      <c r="D724" s="8"/>
      <c r="E724" s="8"/>
      <c r="F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</row>
    <row r="725">
      <c r="B725" s="8"/>
      <c r="C725" s="8"/>
      <c r="D725" s="8"/>
      <c r="E725" s="8"/>
      <c r="F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</row>
    <row r="726">
      <c r="B726" s="8"/>
      <c r="C726" s="8"/>
      <c r="D726" s="8"/>
      <c r="E726" s="8"/>
      <c r="F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</row>
    <row r="727">
      <c r="B727" s="8"/>
      <c r="C727" s="8"/>
      <c r="D727" s="8"/>
      <c r="E727" s="8"/>
      <c r="F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</row>
    <row r="728">
      <c r="B728" s="8"/>
      <c r="C728" s="8"/>
      <c r="D728" s="8"/>
      <c r="E728" s="8"/>
      <c r="F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</row>
    <row r="729">
      <c r="B729" s="8"/>
      <c r="C729" s="8"/>
      <c r="D729" s="8"/>
      <c r="E729" s="8"/>
      <c r="F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</row>
    <row r="730">
      <c r="B730" s="8"/>
      <c r="C730" s="8"/>
      <c r="D730" s="8"/>
      <c r="E730" s="8"/>
      <c r="F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</row>
    <row r="731">
      <c r="B731" s="8"/>
      <c r="C731" s="8"/>
      <c r="D731" s="8"/>
      <c r="E731" s="8"/>
      <c r="F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</row>
    <row r="732">
      <c r="B732" s="8"/>
      <c r="C732" s="8"/>
      <c r="D732" s="8"/>
      <c r="E732" s="8"/>
      <c r="F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</row>
    <row r="733">
      <c r="B733" s="8"/>
      <c r="C733" s="8"/>
      <c r="D733" s="8"/>
      <c r="E733" s="8"/>
      <c r="F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</row>
    <row r="734">
      <c r="B734" s="8"/>
      <c r="C734" s="8"/>
      <c r="D734" s="8"/>
      <c r="E734" s="8"/>
      <c r="F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</row>
    <row r="735">
      <c r="B735" s="8"/>
      <c r="C735" s="8"/>
      <c r="D735" s="8"/>
      <c r="E735" s="8"/>
      <c r="F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</row>
    <row r="736">
      <c r="B736" s="8"/>
      <c r="C736" s="8"/>
      <c r="D736" s="8"/>
      <c r="E736" s="8"/>
      <c r="F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</row>
    <row r="737">
      <c r="B737" s="8"/>
      <c r="C737" s="8"/>
      <c r="D737" s="8"/>
      <c r="E737" s="8"/>
      <c r="F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</row>
    <row r="738">
      <c r="B738" s="8"/>
      <c r="C738" s="8"/>
      <c r="D738" s="8"/>
      <c r="E738" s="8"/>
      <c r="F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</row>
    <row r="739">
      <c r="B739" s="8"/>
      <c r="C739" s="8"/>
      <c r="D739" s="8"/>
      <c r="E739" s="8"/>
      <c r="F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</row>
    <row r="740">
      <c r="B740" s="8"/>
      <c r="C740" s="8"/>
      <c r="D740" s="8"/>
      <c r="E740" s="8"/>
      <c r="F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</row>
    <row r="741">
      <c r="B741" s="8"/>
      <c r="C741" s="8"/>
      <c r="D741" s="8"/>
      <c r="E741" s="8"/>
      <c r="F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</row>
    <row r="742">
      <c r="B742" s="8"/>
      <c r="C742" s="8"/>
      <c r="D742" s="8"/>
      <c r="E742" s="8"/>
      <c r="F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</row>
    <row r="743">
      <c r="B743" s="8"/>
      <c r="C743" s="8"/>
      <c r="D743" s="8"/>
      <c r="E743" s="8"/>
      <c r="F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</row>
    <row r="744">
      <c r="B744" s="8"/>
      <c r="C744" s="8"/>
      <c r="D744" s="8"/>
      <c r="E744" s="8"/>
      <c r="F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</row>
    <row r="745">
      <c r="B745" s="8"/>
      <c r="C745" s="8"/>
      <c r="D745" s="8"/>
      <c r="E745" s="8"/>
      <c r="F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</row>
    <row r="746">
      <c r="B746" s="8"/>
      <c r="C746" s="8"/>
      <c r="D746" s="8"/>
      <c r="E746" s="8"/>
      <c r="F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</row>
    <row r="747">
      <c r="B747" s="8"/>
      <c r="C747" s="8"/>
      <c r="D747" s="8"/>
      <c r="E747" s="8"/>
      <c r="F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</row>
    <row r="748">
      <c r="B748" s="8"/>
      <c r="C748" s="8"/>
      <c r="D748" s="8"/>
      <c r="E748" s="8"/>
      <c r="F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</row>
    <row r="749">
      <c r="B749" s="8"/>
      <c r="C749" s="8"/>
      <c r="D749" s="8"/>
      <c r="E749" s="8"/>
      <c r="F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</row>
    <row r="750">
      <c r="B750" s="8"/>
      <c r="C750" s="8"/>
      <c r="D750" s="8"/>
      <c r="E750" s="8"/>
      <c r="F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</row>
    <row r="751">
      <c r="B751" s="8"/>
      <c r="C751" s="8"/>
      <c r="D751" s="8"/>
      <c r="E751" s="8"/>
      <c r="F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</row>
    <row r="752">
      <c r="B752" s="8"/>
      <c r="C752" s="8"/>
      <c r="D752" s="8"/>
      <c r="E752" s="8"/>
      <c r="F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</row>
    <row r="753">
      <c r="B753" s="8"/>
      <c r="C753" s="8"/>
      <c r="D753" s="8"/>
      <c r="E753" s="8"/>
      <c r="F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</row>
    <row r="754">
      <c r="B754" s="8"/>
      <c r="C754" s="8"/>
      <c r="D754" s="8"/>
      <c r="E754" s="8"/>
      <c r="F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</row>
    <row r="755">
      <c r="B755" s="8"/>
      <c r="C755" s="8"/>
      <c r="D755" s="8"/>
      <c r="E755" s="8"/>
      <c r="F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</row>
    <row r="756">
      <c r="B756" s="8"/>
      <c r="C756" s="8"/>
      <c r="D756" s="8"/>
      <c r="E756" s="8"/>
      <c r="F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</row>
    <row r="757">
      <c r="B757" s="8"/>
      <c r="C757" s="8"/>
      <c r="D757" s="8"/>
      <c r="E757" s="8"/>
      <c r="F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</row>
    <row r="758">
      <c r="B758" s="8"/>
      <c r="C758" s="8"/>
      <c r="D758" s="8"/>
      <c r="E758" s="8"/>
      <c r="F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</row>
    <row r="759">
      <c r="B759" s="8"/>
      <c r="C759" s="8"/>
      <c r="D759" s="8"/>
      <c r="E759" s="8"/>
      <c r="F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</row>
    <row r="760">
      <c r="B760" s="8"/>
      <c r="C760" s="8"/>
      <c r="D760" s="8"/>
      <c r="E760" s="8"/>
      <c r="F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</row>
    <row r="761">
      <c r="B761" s="8"/>
      <c r="C761" s="8"/>
      <c r="D761" s="8"/>
      <c r="E761" s="8"/>
      <c r="F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</row>
    <row r="762">
      <c r="B762" s="8"/>
      <c r="C762" s="8"/>
      <c r="D762" s="8"/>
      <c r="E762" s="8"/>
      <c r="F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</row>
    <row r="763">
      <c r="B763" s="8"/>
      <c r="C763" s="8"/>
      <c r="D763" s="8"/>
      <c r="E763" s="8"/>
      <c r="F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</row>
    <row r="764">
      <c r="B764" s="8"/>
      <c r="C764" s="8"/>
      <c r="D764" s="8"/>
      <c r="E764" s="8"/>
      <c r="F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</row>
    <row r="765">
      <c r="B765" s="8"/>
      <c r="C765" s="8"/>
      <c r="D765" s="8"/>
      <c r="E765" s="8"/>
      <c r="F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</row>
    <row r="766">
      <c r="B766" s="8"/>
      <c r="C766" s="8"/>
      <c r="D766" s="8"/>
      <c r="E766" s="8"/>
      <c r="F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</row>
    <row r="767">
      <c r="B767" s="8"/>
      <c r="C767" s="8"/>
      <c r="D767" s="8"/>
      <c r="E767" s="8"/>
      <c r="F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</row>
    <row r="768">
      <c r="B768" s="8"/>
      <c r="C768" s="8"/>
      <c r="D768" s="8"/>
      <c r="E768" s="8"/>
      <c r="F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</row>
    <row r="769">
      <c r="B769" s="8"/>
      <c r="C769" s="8"/>
      <c r="D769" s="8"/>
      <c r="E769" s="8"/>
      <c r="F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</row>
    <row r="770">
      <c r="B770" s="8"/>
      <c r="C770" s="8"/>
      <c r="D770" s="8"/>
      <c r="E770" s="8"/>
      <c r="F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</row>
    <row r="771">
      <c r="B771" s="8"/>
      <c r="C771" s="8"/>
      <c r="D771" s="8"/>
      <c r="E771" s="8"/>
      <c r="F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</row>
    <row r="772">
      <c r="B772" s="8"/>
      <c r="C772" s="8"/>
      <c r="D772" s="8"/>
      <c r="E772" s="8"/>
      <c r="F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</row>
    <row r="773">
      <c r="B773" s="8"/>
      <c r="C773" s="8"/>
      <c r="D773" s="8"/>
      <c r="E773" s="8"/>
      <c r="F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</row>
    <row r="774">
      <c r="B774" s="8"/>
      <c r="C774" s="8"/>
      <c r="D774" s="8"/>
      <c r="E774" s="8"/>
      <c r="F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</row>
    <row r="775">
      <c r="B775" s="8"/>
      <c r="C775" s="8"/>
      <c r="D775" s="8"/>
      <c r="E775" s="8"/>
      <c r="F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</row>
    <row r="776">
      <c r="B776" s="8"/>
      <c r="C776" s="8"/>
      <c r="D776" s="8"/>
      <c r="E776" s="8"/>
      <c r="F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</row>
    <row r="777">
      <c r="B777" s="8"/>
      <c r="C777" s="8"/>
      <c r="D777" s="8"/>
      <c r="E777" s="8"/>
      <c r="F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</row>
    <row r="778">
      <c r="B778" s="8"/>
      <c r="C778" s="8"/>
      <c r="D778" s="8"/>
      <c r="E778" s="8"/>
      <c r="F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</row>
    <row r="779">
      <c r="B779" s="8"/>
      <c r="C779" s="8"/>
      <c r="D779" s="8"/>
      <c r="E779" s="8"/>
      <c r="F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</row>
    <row r="780">
      <c r="B780" s="8"/>
      <c r="C780" s="8"/>
      <c r="D780" s="8"/>
      <c r="E780" s="8"/>
      <c r="F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</row>
    <row r="781">
      <c r="B781" s="8"/>
      <c r="C781" s="8"/>
      <c r="D781" s="8"/>
      <c r="E781" s="8"/>
      <c r="F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</row>
    <row r="782">
      <c r="B782" s="8"/>
      <c r="C782" s="8"/>
      <c r="D782" s="8"/>
      <c r="E782" s="8"/>
      <c r="F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</row>
    <row r="783">
      <c r="B783" s="8"/>
      <c r="C783" s="8"/>
      <c r="D783" s="8"/>
      <c r="E783" s="8"/>
      <c r="F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</row>
    <row r="784">
      <c r="B784" s="8"/>
      <c r="C784" s="8"/>
      <c r="D784" s="8"/>
      <c r="E784" s="8"/>
      <c r="F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</row>
    <row r="785">
      <c r="B785" s="8"/>
      <c r="C785" s="8"/>
      <c r="D785" s="8"/>
      <c r="E785" s="8"/>
      <c r="F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</row>
    <row r="786">
      <c r="B786" s="8"/>
      <c r="C786" s="8"/>
      <c r="D786" s="8"/>
      <c r="E786" s="8"/>
      <c r="F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</row>
    <row r="787">
      <c r="B787" s="8"/>
      <c r="C787" s="8"/>
      <c r="D787" s="8"/>
      <c r="E787" s="8"/>
      <c r="F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</row>
    <row r="788">
      <c r="B788" s="8"/>
      <c r="C788" s="8"/>
      <c r="D788" s="8"/>
      <c r="E788" s="8"/>
      <c r="F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</row>
    <row r="789">
      <c r="B789" s="8"/>
      <c r="C789" s="8"/>
      <c r="D789" s="8"/>
      <c r="E789" s="8"/>
      <c r="F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</row>
    <row r="790">
      <c r="B790" s="8"/>
      <c r="C790" s="8"/>
      <c r="D790" s="8"/>
      <c r="E790" s="8"/>
      <c r="F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</row>
    <row r="791">
      <c r="B791" s="8"/>
      <c r="C791" s="8"/>
      <c r="D791" s="8"/>
      <c r="E791" s="8"/>
      <c r="F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</row>
    <row r="792">
      <c r="B792" s="8"/>
      <c r="C792" s="8"/>
      <c r="D792" s="8"/>
      <c r="E792" s="8"/>
      <c r="F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</row>
    <row r="793">
      <c r="B793" s="8"/>
      <c r="C793" s="8"/>
      <c r="D793" s="8"/>
      <c r="E793" s="8"/>
      <c r="F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</row>
    <row r="794">
      <c r="B794" s="8"/>
      <c r="C794" s="8"/>
      <c r="D794" s="8"/>
      <c r="E794" s="8"/>
      <c r="F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</row>
    <row r="795">
      <c r="B795" s="8"/>
      <c r="C795" s="8"/>
      <c r="D795" s="8"/>
      <c r="E795" s="8"/>
      <c r="F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</row>
    <row r="796">
      <c r="B796" s="8"/>
      <c r="C796" s="8"/>
      <c r="D796" s="8"/>
      <c r="E796" s="8"/>
      <c r="F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</row>
    <row r="797">
      <c r="B797" s="8"/>
      <c r="C797" s="8"/>
      <c r="D797" s="8"/>
      <c r="E797" s="8"/>
      <c r="F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</row>
    <row r="798">
      <c r="B798" s="8"/>
      <c r="C798" s="8"/>
      <c r="D798" s="8"/>
      <c r="E798" s="8"/>
      <c r="F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</row>
    <row r="799">
      <c r="B799" s="8"/>
      <c r="C799" s="8"/>
      <c r="D799" s="8"/>
      <c r="E799" s="8"/>
      <c r="F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</row>
    <row r="800">
      <c r="B800" s="8"/>
      <c r="C800" s="8"/>
      <c r="D800" s="8"/>
      <c r="E800" s="8"/>
      <c r="F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</row>
    <row r="801">
      <c r="B801" s="8"/>
      <c r="C801" s="8"/>
      <c r="D801" s="8"/>
      <c r="E801" s="8"/>
      <c r="F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</row>
    <row r="802">
      <c r="B802" s="8"/>
      <c r="C802" s="8"/>
      <c r="D802" s="8"/>
      <c r="E802" s="8"/>
      <c r="F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</row>
    <row r="803">
      <c r="B803" s="8"/>
      <c r="C803" s="8"/>
      <c r="D803" s="8"/>
      <c r="E803" s="8"/>
      <c r="F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</row>
    <row r="804">
      <c r="B804" s="8"/>
      <c r="C804" s="8"/>
      <c r="D804" s="8"/>
      <c r="E804" s="8"/>
      <c r="F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</row>
    <row r="805">
      <c r="B805" s="8"/>
      <c r="C805" s="8"/>
      <c r="D805" s="8"/>
      <c r="E805" s="8"/>
      <c r="F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</row>
    <row r="806">
      <c r="B806" s="8"/>
      <c r="C806" s="8"/>
      <c r="D806" s="8"/>
      <c r="E806" s="8"/>
      <c r="F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</row>
    <row r="807">
      <c r="B807" s="8"/>
      <c r="C807" s="8"/>
      <c r="D807" s="8"/>
      <c r="E807" s="8"/>
      <c r="F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</row>
    <row r="808">
      <c r="B808" s="8"/>
      <c r="C808" s="8"/>
      <c r="D808" s="8"/>
      <c r="E808" s="8"/>
      <c r="F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</row>
    <row r="809">
      <c r="B809" s="8"/>
      <c r="C809" s="8"/>
      <c r="D809" s="8"/>
      <c r="E809" s="8"/>
      <c r="F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</row>
    <row r="810">
      <c r="B810" s="8"/>
      <c r="C810" s="8"/>
      <c r="D810" s="8"/>
      <c r="E810" s="8"/>
      <c r="F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</row>
    <row r="811">
      <c r="B811" s="8"/>
      <c r="C811" s="8"/>
      <c r="D811" s="8"/>
      <c r="E811" s="8"/>
      <c r="F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</row>
    <row r="812">
      <c r="B812" s="8"/>
      <c r="C812" s="8"/>
      <c r="D812" s="8"/>
      <c r="E812" s="8"/>
      <c r="F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</row>
    <row r="813">
      <c r="B813" s="8"/>
      <c r="C813" s="8"/>
      <c r="D813" s="8"/>
      <c r="E813" s="8"/>
      <c r="F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</row>
    <row r="814">
      <c r="B814" s="8"/>
      <c r="C814" s="8"/>
      <c r="D814" s="8"/>
      <c r="E814" s="8"/>
      <c r="F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</row>
    <row r="815">
      <c r="B815" s="8"/>
      <c r="C815" s="8"/>
      <c r="D815" s="8"/>
      <c r="E815" s="8"/>
      <c r="F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</row>
    <row r="816">
      <c r="B816" s="8"/>
      <c r="C816" s="8"/>
      <c r="D816" s="8"/>
      <c r="E816" s="8"/>
      <c r="F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</row>
    <row r="817">
      <c r="B817" s="8"/>
      <c r="C817" s="8"/>
      <c r="D817" s="8"/>
      <c r="E817" s="8"/>
      <c r="F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</row>
    <row r="818">
      <c r="B818" s="8"/>
      <c r="C818" s="8"/>
      <c r="D818" s="8"/>
      <c r="E818" s="8"/>
      <c r="F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</row>
    <row r="819">
      <c r="B819" s="8"/>
      <c r="C819" s="8"/>
      <c r="D819" s="8"/>
      <c r="E819" s="8"/>
      <c r="F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</row>
    <row r="820">
      <c r="B820" s="8"/>
      <c r="C820" s="8"/>
      <c r="D820" s="8"/>
      <c r="E820" s="8"/>
      <c r="F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</row>
    <row r="821">
      <c r="B821" s="8"/>
      <c r="C821" s="8"/>
      <c r="D821" s="8"/>
      <c r="E821" s="8"/>
      <c r="F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</row>
    <row r="822">
      <c r="B822" s="8"/>
      <c r="C822" s="8"/>
      <c r="D822" s="8"/>
      <c r="E822" s="8"/>
      <c r="F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</row>
    <row r="823">
      <c r="B823" s="8"/>
      <c r="C823" s="8"/>
      <c r="D823" s="8"/>
      <c r="E823" s="8"/>
      <c r="F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</row>
    <row r="824">
      <c r="B824" s="8"/>
      <c r="C824" s="8"/>
      <c r="D824" s="8"/>
      <c r="E824" s="8"/>
      <c r="F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</row>
    <row r="825">
      <c r="B825" s="8"/>
      <c r="C825" s="8"/>
      <c r="D825" s="8"/>
      <c r="E825" s="8"/>
      <c r="F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</row>
    <row r="826">
      <c r="B826" s="8"/>
      <c r="C826" s="8"/>
      <c r="D826" s="8"/>
      <c r="E826" s="8"/>
      <c r="F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</row>
    <row r="827">
      <c r="B827" s="8"/>
      <c r="C827" s="8"/>
      <c r="D827" s="8"/>
      <c r="E827" s="8"/>
      <c r="F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</row>
    <row r="828">
      <c r="B828" s="8"/>
      <c r="C828" s="8"/>
      <c r="D828" s="8"/>
      <c r="E828" s="8"/>
      <c r="F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</row>
    <row r="829">
      <c r="B829" s="8"/>
      <c r="C829" s="8"/>
      <c r="D829" s="8"/>
      <c r="E829" s="8"/>
      <c r="F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</row>
    <row r="830">
      <c r="B830" s="8"/>
      <c r="C830" s="8"/>
      <c r="D830" s="8"/>
      <c r="E830" s="8"/>
      <c r="F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</row>
    <row r="831">
      <c r="B831" s="8"/>
      <c r="C831" s="8"/>
      <c r="D831" s="8"/>
      <c r="E831" s="8"/>
      <c r="F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</row>
    <row r="832">
      <c r="B832" s="8"/>
      <c r="C832" s="8"/>
      <c r="D832" s="8"/>
      <c r="E832" s="8"/>
      <c r="F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</row>
    <row r="833">
      <c r="B833" s="8"/>
      <c r="C833" s="8"/>
      <c r="D833" s="8"/>
      <c r="E833" s="8"/>
      <c r="F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</row>
    <row r="834">
      <c r="B834" s="8"/>
      <c r="C834" s="8"/>
      <c r="D834" s="8"/>
      <c r="E834" s="8"/>
      <c r="F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</row>
    <row r="835">
      <c r="B835" s="8"/>
      <c r="C835" s="8"/>
      <c r="D835" s="8"/>
      <c r="E835" s="8"/>
      <c r="F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</row>
    <row r="836">
      <c r="B836" s="8"/>
      <c r="C836" s="8"/>
      <c r="D836" s="8"/>
      <c r="E836" s="8"/>
      <c r="F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</row>
    <row r="837">
      <c r="B837" s="8"/>
      <c r="C837" s="8"/>
      <c r="D837" s="8"/>
      <c r="E837" s="8"/>
      <c r="F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</row>
    <row r="838">
      <c r="B838" s="8"/>
      <c r="C838" s="8"/>
      <c r="D838" s="8"/>
      <c r="E838" s="8"/>
      <c r="F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</row>
    <row r="839">
      <c r="B839" s="8"/>
      <c r="C839" s="8"/>
      <c r="D839" s="8"/>
      <c r="E839" s="8"/>
      <c r="F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</row>
    <row r="840">
      <c r="B840" s="8"/>
      <c r="C840" s="8"/>
      <c r="D840" s="8"/>
      <c r="E840" s="8"/>
      <c r="F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</row>
    <row r="841">
      <c r="B841" s="8"/>
      <c r="C841" s="8"/>
      <c r="D841" s="8"/>
      <c r="E841" s="8"/>
      <c r="F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</row>
    <row r="842">
      <c r="B842" s="8"/>
      <c r="C842" s="8"/>
      <c r="D842" s="8"/>
      <c r="E842" s="8"/>
      <c r="F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</row>
    <row r="843">
      <c r="B843" s="8"/>
      <c r="C843" s="8"/>
      <c r="D843" s="8"/>
      <c r="E843" s="8"/>
      <c r="F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</row>
    <row r="844">
      <c r="B844" s="8"/>
      <c r="C844" s="8"/>
      <c r="D844" s="8"/>
      <c r="E844" s="8"/>
      <c r="F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</row>
    <row r="845">
      <c r="B845" s="8"/>
      <c r="C845" s="8"/>
      <c r="D845" s="8"/>
      <c r="E845" s="8"/>
      <c r="F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</row>
    <row r="846">
      <c r="B846" s="8"/>
      <c r="C846" s="8"/>
      <c r="D846" s="8"/>
      <c r="E846" s="8"/>
      <c r="F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</row>
    <row r="847">
      <c r="B847" s="8"/>
      <c r="C847" s="8"/>
      <c r="D847" s="8"/>
      <c r="E847" s="8"/>
      <c r="F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</row>
    <row r="848">
      <c r="B848" s="8"/>
      <c r="C848" s="8"/>
      <c r="D848" s="8"/>
      <c r="E848" s="8"/>
      <c r="F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</row>
    <row r="849">
      <c r="B849" s="8"/>
      <c r="C849" s="8"/>
      <c r="D849" s="8"/>
      <c r="E849" s="8"/>
      <c r="F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</row>
    <row r="850">
      <c r="B850" s="8"/>
      <c r="C850" s="8"/>
      <c r="D850" s="8"/>
      <c r="E850" s="8"/>
      <c r="F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</row>
    <row r="851">
      <c r="B851" s="8"/>
      <c r="C851" s="8"/>
      <c r="D851" s="8"/>
      <c r="E851" s="8"/>
      <c r="F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</row>
    <row r="852">
      <c r="B852" s="8"/>
      <c r="C852" s="8"/>
      <c r="D852" s="8"/>
      <c r="E852" s="8"/>
      <c r="F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</row>
    <row r="853">
      <c r="B853" s="8"/>
      <c r="C853" s="8"/>
      <c r="D853" s="8"/>
      <c r="E853" s="8"/>
      <c r="F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</row>
    <row r="854">
      <c r="B854" s="8"/>
      <c r="C854" s="8"/>
      <c r="D854" s="8"/>
      <c r="E854" s="8"/>
      <c r="F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</row>
    <row r="855">
      <c r="B855" s="8"/>
      <c r="C855" s="8"/>
      <c r="D855" s="8"/>
      <c r="E855" s="8"/>
      <c r="F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</row>
    <row r="856">
      <c r="B856" s="8"/>
      <c r="C856" s="8"/>
      <c r="D856" s="8"/>
      <c r="E856" s="8"/>
      <c r="F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</row>
    <row r="857">
      <c r="B857" s="8"/>
      <c r="C857" s="8"/>
      <c r="D857" s="8"/>
      <c r="E857" s="8"/>
      <c r="F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</row>
    <row r="858">
      <c r="B858" s="8"/>
      <c r="C858" s="8"/>
      <c r="D858" s="8"/>
      <c r="E858" s="8"/>
      <c r="F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</row>
    <row r="859">
      <c r="B859" s="8"/>
      <c r="C859" s="8"/>
      <c r="D859" s="8"/>
      <c r="E859" s="8"/>
      <c r="F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</row>
    <row r="860">
      <c r="B860" s="8"/>
      <c r="C860" s="8"/>
      <c r="D860" s="8"/>
      <c r="E860" s="8"/>
      <c r="F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</row>
    <row r="861">
      <c r="B861" s="8"/>
      <c r="C861" s="8"/>
      <c r="D861" s="8"/>
      <c r="E861" s="8"/>
      <c r="F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</row>
    <row r="862">
      <c r="B862" s="8"/>
      <c r="C862" s="8"/>
      <c r="D862" s="8"/>
      <c r="E862" s="8"/>
      <c r="F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</row>
    <row r="863">
      <c r="B863" s="8"/>
      <c r="C863" s="8"/>
      <c r="D863" s="8"/>
      <c r="E863" s="8"/>
      <c r="F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</row>
    <row r="864">
      <c r="B864" s="8"/>
      <c r="C864" s="8"/>
      <c r="D864" s="8"/>
      <c r="E864" s="8"/>
      <c r="F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</row>
    <row r="865">
      <c r="B865" s="8"/>
      <c r="C865" s="8"/>
      <c r="D865" s="8"/>
      <c r="E865" s="8"/>
      <c r="F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</row>
    <row r="866">
      <c r="B866" s="8"/>
      <c r="C866" s="8"/>
      <c r="D866" s="8"/>
      <c r="E866" s="8"/>
      <c r="F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</row>
    <row r="867">
      <c r="B867" s="8"/>
      <c r="C867" s="8"/>
      <c r="D867" s="8"/>
      <c r="E867" s="8"/>
      <c r="F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</row>
    <row r="868">
      <c r="B868" s="8"/>
      <c r="C868" s="8"/>
      <c r="D868" s="8"/>
      <c r="E868" s="8"/>
      <c r="F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</row>
    <row r="869">
      <c r="B869" s="8"/>
      <c r="C869" s="8"/>
      <c r="D869" s="8"/>
      <c r="E869" s="8"/>
      <c r="F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</row>
    <row r="870">
      <c r="B870" s="8"/>
      <c r="C870" s="8"/>
      <c r="D870" s="8"/>
      <c r="E870" s="8"/>
      <c r="F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</row>
    <row r="871">
      <c r="B871" s="8"/>
      <c r="C871" s="8"/>
      <c r="D871" s="8"/>
      <c r="E871" s="8"/>
      <c r="F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</row>
    <row r="872">
      <c r="B872" s="8"/>
      <c r="C872" s="8"/>
      <c r="D872" s="8"/>
      <c r="E872" s="8"/>
      <c r="F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</row>
    <row r="873">
      <c r="B873" s="8"/>
      <c r="C873" s="8"/>
      <c r="D873" s="8"/>
      <c r="E873" s="8"/>
      <c r="F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</row>
    <row r="874">
      <c r="B874" s="8"/>
      <c r="C874" s="8"/>
      <c r="D874" s="8"/>
      <c r="E874" s="8"/>
      <c r="F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</row>
    <row r="875">
      <c r="B875" s="8"/>
      <c r="C875" s="8"/>
      <c r="D875" s="8"/>
      <c r="E875" s="8"/>
      <c r="F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</row>
    <row r="876">
      <c r="B876" s="8"/>
      <c r="C876" s="8"/>
      <c r="D876" s="8"/>
      <c r="E876" s="8"/>
      <c r="F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</row>
    <row r="877">
      <c r="B877" s="8"/>
      <c r="C877" s="8"/>
      <c r="D877" s="8"/>
      <c r="E877" s="8"/>
      <c r="F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</row>
    <row r="878">
      <c r="B878" s="8"/>
      <c r="C878" s="8"/>
      <c r="D878" s="8"/>
      <c r="E878" s="8"/>
      <c r="F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</row>
    <row r="879">
      <c r="B879" s="8"/>
      <c r="C879" s="8"/>
      <c r="D879" s="8"/>
      <c r="E879" s="8"/>
      <c r="F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</row>
    <row r="880">
      <c r="B880" s="8"/>
      <c r="C880" s="8"/>
      <c r="D880" s="8"/>
      <c r="E880" s="8"/>
      <c r="F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</row>
    <row r="881">
      <c r="B881" s="8"/>
      <c r="C881" s="8"/>
      <c r="D881" s="8"/>
      <c r="E881" s="8"/>
      <c r="F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</row>
    <row r="882">
      <c r="B882" s="8"/>
      <c r="C882" s="8"/>
      <c r="D882" s="8"/>
      <c r="E882" s="8"/>
      <c r="F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</row>
    <row r="883">
      <c r="B883" s="8"/>
      <c r="C883" s="8"/>
      <c r="D883" s="8"/>
      <c r="E883" s="8"/>
      <c r="F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</row>
    <row r="884">
      <c r="B884" s="8"/>
      <c r="C884" s="8"/>
      <c r="D884" s="8"/>
      <c r="E884" s="8"/>
      <c r="F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</row>
    <row r="885">
      <c r="B885" s="8"/>
      <c r="C885" s="8"/>
      <c r="D885" s="8"/>
      <c r="E885" s="8"/>
      <c r="F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</row>
    <row r="886">
      <c r="B886" s="8"/>
      <c r="C886" s="8"/>
      <c r="D886" s="8"/>
      <c r="E886" s="8"/>
      <c r="F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</row>
    <row r="887">
      <c r="B887" s="8"/>
      <c r="C887" s="8"/>
      <c r="D887" s="8"/>
      <c r="E887" s="8"/>
      <c r="F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</row>
    <row r="888">
      <c r="B888" s="8"/>
      <c r="C888" s="8"/>
      <c r="D888" s="8"/>
      <c r="E888" s="8"/>
      <c r="F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</row>
    <row r="889">
      <c r="B889" s="8"/>
      <c r="C889" s="8"/>
      <c r="D889" s="8"/>
      <c r="E889" s="8"/>
      <c r="F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</row>
    <row r="890">
      <c r="B890" s="8"/>
      <c r="C890" s="8"/>
      <c r="D890" s="8"/>
      <c r="E890" s="8"/>
      <c r="F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</row>
    <row r="891">
      <c r="B891" s="8"/>
      <c r="C891" s="8"/>
      <c r="D891" s="8"/>
      <c r="E891" s="8"/>
      <c r="F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</row>
    <row r="892">
      <c r="B892" s="8"/>
      <c r="C892" s="8"/>
      <c r="D892" s="8"/>
      <c r="E892" s="8"/>
      <c r="F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</row>
    <row r="893">
      <c r="B893" s="8"/>
      <c r="C893" s="8"/>
      <c r="D893" s="8"/>
      <c r="E893" s="8"/>
      <c r="F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</row>
    <row r="894">
      <c r="B894" s="8"/>
      <c r="C894" s="8"/>
      <c r="D894" s="8"/>
      <c r="E894" s="8"/>
      <c r="F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</row>
    <row r="895">
      <c r="B895" s="8"/>
      <c r="C895" s="8"/>
      <c r="D895" s="8"/>
      <c r="E895" s="8"/>
      <c r="F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</row>
    <row r="896">
      <c r="B896" s="8"/>
      <c r="C896" s="8"/>
      <c r="D896" s="8"/>
      <c r="E896" s="8"/>
      <c r="F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</row>
    <row r="897">
      <c r="B897" s="8"/>
      <c r="C897" s="8"/>
      <c r="D897" s="8"/>
      <c r="E897" s="8"/>
      <c r="F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</row>
    <row r="898">
      <c r="B898" s="8"/>
      <c r="C898" s="8"/>
      <c r="D898" s="8"/>
      <c r="E898" s="8"/>
      <c r="F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</row>
    <row r="899">
      <c r="B899" s="8"/>
      <c r="C899" s="8"/>
      <c r="D899" s="8"/>
      <c r="E899" s="8"/>
      <c r="F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</row>
    <row r="900">
      <c r="B900" s="8"/>
      <c r="C900" s="8"/>
      <c r="D900" s="8"/>
      <c r="E900" s="8"/>
      <c r="F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</row>
    <row r="901">
      <c r="B901" s="8"/>
      <c r="C901" s="8"/>
      <c r="D901" s="8"/>
      <c r="E901" s="8"/>
      <c r="F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</row>
    <row r="902">
      <c r="B902" s="8"/>
      <c r="C902" s="8"/>
      <c r="D902" s="8"/>
      <c r="E902" s="8"/>
      <c r="F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</row>
    <row r="903">
      <c r="B903" s="8"/>
      <c r="C903" s="8"/>
      <c r="D903" s="8"/>
      <c r="E903" s="8"/>
      <c r="F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</row>
    <row r="904">
      <c r="B904" s="8"/>
      <c r="C904" s="8"/>
      <c r="D904" s="8"/>
      <c r="E904" s="8"/>
      <c r="F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</row>
    <row r="905">
      <c r="B905" s="8"/>
      <c r="C905" s="8"/>
      <c r="D905" s="8"/>
      <c r="E905" s="8"/>
      <c r="F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</row>
    <row r="906">
      <c r="B906" s="8"/>
      <c r="C906" s="8"/>
      <c r="D906" s="8"/>
      <c r="E906" s="8"/>
      <c r="F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</row>
    <row r="907">
      <c r="B907" s="8"/>
      <c r="C907" s="8"/>
      <c r="D907" s="8"/>
      <c r="E907" s="8"/>
      <c r="F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</row>
    <row r="908">
      <c r="B908" s="8"/>
      <c r="C908" s="8"/>
      <c r="D908" s="8"/>
      <c r="E908" s="8"/>
      <c r="F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</row>
    <row r="909">
      <c r="B909" s="8"/>
      <c r="C909" s="8"/>
      <c r="D909" s="8"/>
      <c r="E909" s="8"/>
      <c r="F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</row>
    <row r="910">
      <c r="B910" s="8"/>
      <c r="C910" s="8"/>
      <c r="D910" s="8"/>
      <c r="E910" s="8"/>
      <c r="F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</row>
    <row r="911">
      <c r="B911" s="8"/>
      <c r="C911" s="8"/>
      <c r="D911" s="8"/>
      <c r="E911" s="8"/>
      <c r="F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</row>
    <row r="912">
      <c r="B912" s="8"/>
      <c r="C912" s="8"/>
      <c r="D912" s="8"/>
      <c r="E912" s="8"/>
      <c r="F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</row>
    <row r="913">
      <c r="B913" s="8"/>
      <c r="C913" s="8"/>
      <c r="D913" s="8"/>
      <c r="E913" s="8"/>
      <c r="F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</row>
    <row r="914">
      <c r="B914" s="8"/>
      <c r="C914" s="8"/>
      <c r="D914" s="8"/>
      <c r="E914" s="8"/>
      <c r="F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</row>
    <row r="915">
      <c r="B915" s="8"/>
      <c r="C915" s="8"/>
      <c r="D915" s="8"/>
      <c r="E915" s="8"/>
      <c r="F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</row>
    <row r="916">
      <c r="B916" s="8"/>
      <c r="C916" s="8"/>
      <c r="D916" s="8"/>
      <c r="E916" s="8"/>
      <c r="F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</row>
    <row r="917">
      <c r="B917" s="8"/>
      <c r="C917" s="8"/>
      <c r="D917" s="8"/>
      <c r="E917" s="8"/>
      <c r="F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</row>
    <row r="918">
      <c r="B918" s="8"/>
      <c r="C918" s="8"/>
      <c r="D918" s="8"/>
      <c r="E918" s="8"/>
      <c r="F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</row>
    <row r="919">
      <c r="B919" s="8"/>
      <c r="C919" s="8"/>
      <c r="D919" s="8"/>
      <c r="E919" s="8"/>
      <c r="F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</row>
    <row r="920">
      <c r="B920" s="8"/>
      <c r="C920" s="8"/>
      <c r="D920" s="8"/>
      <c r="E920" s="8"/>
      <c r="F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</row>
    <row r="921">
      <c r="B921" s="8"/>
      <c r="C921" s="8"/>
      <c r="D921" s="8"/>
      <c r="E921" s="8"/>
      <c r="F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</row>
    <row r="922">
      <c r="B922" s="8"/>
      <c r="C922" s="8"/>
      <c r="D922" s="8"/>
      <c r="E922" s="8"/>
      <c r="F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</row>
    <row r="923">
      <c r="B923" s="8"/>
      <c r="C923" s="8"/>
      <c r="D923" s="8"/>
      <c r="E923" s="8"/>
      <c r="F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</row>
    <row r="924">
      <c r="B924" s="8"/>
      <c r="C924" s="8"/>
      <c r="D924" s="8"/>
      <c r="E924" s="8"/>
      <c r="F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</row>
    <row r="925">
      <c r="B925" s="8"/>
      <c r="C925" s="8"/>
      <c r="D925" s="8"/>
      <c r="E925" s="8"/>
      <c r="F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</row>
    <row r="926">
      <c r="B926" s="8"/>
      <c r="C926" s="8"/>
      <c r="D926" s="8"/>
      <c r="E926" s="8"/>
      <c r="F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</row>
    <row r="927">
      <c r="B927" s="8"/>
      <c r="C927" s="8"/>
      <c r="D927" s="8"/>
      <c r="E927" s="8"/>
      <c r="F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</row>
    <row r="928">
      <c r="B928" s="8"/>
      <c r="C928" s="8"/>
      <c r="D928" s="8"/>
      <c r="E928" s="8"/>
      <c r="F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</row>
    <row r="929">
      <c r="B929" s="8"/>
      <c r="C929" s="8"/>
      <c r="D929" s="8"/>
      <c r="E929" s="8"/>
      <c r="F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</row>
    <row r="930">
      <c r="B930" s="8"/>
      <c r="C930" s="8"/>
      <c r="D930" s="8"/>
      <c r="E930" s="8"/>
      <c r="F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</row>
    <row r="931">
      <c r="B931" s="8"/>
      <c r="C931" s="8"/>
      <c r="D931" s="8"/>
      <c r="E931" s="8"/>
      <c r="F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</row>
    <row r="932">
      <c r="B932" s="8"/>
      <c r="C932" s="8"/>
      <c r="D932" s="8"/>
      <c r="E932" s="8"/>
      <c r="F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</row>
    <row r="933">
      <c r="B933" s="8"/>
      <c r="C933" s="8"/>
      <c r="D933" s="8"/>
      <c r="E933" s="8"/>
      <c r="F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</row>
    <row r="934">
      <c r="B934" s="8"/>
      <c r="C934" s="8"/>
      <c r="D934" s="8"/>
      <c r="E934" s="8"/>
      <c r="F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</row>
    <row r="935">
      <c r="B935" s="8"/>
      <c r="C935" s="8"/>
      <c r="D935" s="8"/>
      <c r="E935" s="8"/>
      <c r="F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</row>
    <row r="936">
      <c r="B936" s="8"/>
      <c r="C936" s="8"/>
      <c r="D936" s="8"/>
      <c r="E936" s="8"/>
      <c r="F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</row>
    <row r="937">
      <c r="B937" s="8"/>
      <c r="C937" s="8"/>
      <c r="D937" s="8"/>
      <c r="E937" s="8"/>
      <c r="F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</row>
    <row r="938">
      <c r="B938" s="8"/>
      <c r="C938" s="8"/>
      <c r="D938" s="8"/>
      <c r="E938" s="8"/>
      <c r="F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</row>
    <row r="939">
      <c r="B939" s="8"/>
      <c r="C939" s="8"/>
      <c r="D939" s="8"/>
      <c r="E939" s="8"/>
      <c r="F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</row>
    <row r="940">
      <c r="B940" s="8"/>
      <c r="C940" s="8"/>
      <c r="D940" s="8"/>
      <c r="E940" s="8"/>
      <c r="F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</row>
    <row r="941">
      <c r="B941" s="8"/>
      <c r="C941" s="8"/>
      <c r="D941" s="8"/>
      <c r="E941" s="8"/>
      <c r="F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</row>
    <row r="942">
      <c r="B942" s="8"/>
      <c r="C942" s="8"/>
      <c r="D942" s="8"/>
      <c r="E942" s="8"/>
      <c r="F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</row>
    <row r="943">
      <c r="B943" s="8"/>
      <c r="C943" s="8"/>
      <c r="D943" s="8"/>
      <c r="E943" s="8"/>
      <c r="F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</row>
    <row r="944">
      <c r="B944" s="8"/>
      <c r="C944" s="8"/>
      <c r="D944" s="8"/>
      <c r="E944" s="8"/>
      <c r="F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</row>
    <row r="945">
      <c r="B945" s="8"/>
      <c r="C945" s="8"/>
      <c r="D945" s="8"/>
      <c r="E945" s="8"/>
      <c r="F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</row>
    <row r="946">
      <c r="B946" s="8"/>
      <c r="C946" s="8"/>
      <c r="D946" s="8"/>
      <c r="E946" s="8"/>
      <c r="F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</row>
    <row r="947">
      <c r="B947" s="8"/>
      <c r="C947" s="8"/>
      <c r="D947" s="8"/>
      <c r="E947" s="8"/>
      <c r="F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</row>
    <row r="948">
      <c r="B948" s="8"/>
      <c r="C948" s="8"/>
      <c r="D948" s="8"/>
      <c r="E948" s="8"/>
      <c r="F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</row>
    <row r="949">
      <c r="B949" s="8"/>
      <c r="C949" s="8"/>
      <c r="D949" s="8"/>
      <c r="E949" s="8"/>
      <c r="F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</row>
    <row r="950">
      <c r="B950" s="8"/>
      <c r="C950" s="8"/>
      <c r="D950" s="8"/>
      <c r="E950" s="8"/>
      <c r="F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</row>
    <row r="951">
      <c r="B951" s="8"/>
      <c r="C951" s="8"/>
      <c r="D951" s="8"/>
      <c r="E951" s="8"/>
      <c r="F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</row>
    <row r="952">
      <c r="B952" s="8"/>
      <c r="C952" s="8"/>
      <c r="D952" s="8"/>
      <c r="E952" s="8"/>
      <c r="F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</row>
    <row r="953">
      <c r="B953" s="8"/>
      <c r="C953" s="8"/>
      <c r="D953" s="8"/>
      <c r="E953" s="8"/>
      <c r="F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</row>
    <row r="954">
      <c r="B954" s="8"/>
      <c r="C954" s="8"/>
      <c r="D954" s="8"/>
      <c r="E954" s="8"/>
      <c r="F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</row>
    <row r="955">
      <c r="B955" s="8"/>
      <c r="C955" s="8"/>
      <c r="D955" s="8"/>
      <c r="E955" s="8"/>
      <c r="F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</row>
    <row r="956">
      <c r="B956" s="8"/>
      <c r="C956" s="8"/>
      <c r="D956" s="8"/>
      <c r="E956" s="8"/>
      <c r="F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</row>
    <row r="957">
      <c r="B957" s="8"/>
      <c r="C957" s="8"/>
      <c r="D957" s="8"/>
      <c r="E957" s="8"/>
      <c r="F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</row>
    <row r="958">
      <c r="B958" s="8"/>
      <c r="C958" s="8"/>
      <c r="D958" s="8"/>
      <c r="E958" s="8"/>
      <c r="F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</row>
    <row r="959">
      <c r="B959" s="8"/>
      <c r="C959" s="8"/>
      <c r="D959" s="8"/>
      <c r="E959" s="8"/>
      <c r="F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</row>
    <row r="960">
      <c r="B960" s="8"/>
      <c r="C960" s="8"/>
      <c r="D960" s="8"/>
      <c r="E960" s="8"/>
      <c r="F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</row>
    <row r="961">
      <c r="B961" s="8"/>
      <c r="C961" s="8"/>
      <c r="D961" s="8"/>
      <c r="E961" s="8"/>
      <c r="F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</row>
    <row r="962">
      <c r="B962" s="8"/>
      <c r="C962" s="8"/>
      <c r="D962" s="8"/>
      <c r="E962" s="8"/>
      <c r="F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</row>
    <row r="963">
      <c r="B963" s="8"/>
      <c r="C963" s="8"/>
      <c r="D963" s="8"/>
      <c r="E963" s="8"/>
      <c r="F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</row>
    <row r="964">
      <c r="B964" s="8"/>
      <c r="C964" s="8"/>
      <c r="D964" s="8"/>
      <c r="E964" s="8"/>
      <c r="F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</row>
    <row r="965">
      <c r="B965" s="8"/>
      <c r="C965" s="8"/>
      <c r="D965" s="8"/>
      <c r="E965" s="8"/>
      <c r="F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</row>
    <row r="966">
      <c r="B966" s="8"/>
      <c r="C966" s="8"/>
      <c r="D966" s="8"/>
      <c r="E966" s="8"/>
      <c r="F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</row>
    <row r="967">
      <c r="B967" s="8"/>
      <c r="C967" s="8"/>
      <c r="D967" s="8"/>
      <c r="E967" s="8"/>
      <c r="F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</row>
    <row r="968">
      <c r="B968" s="8"/>
      <c r="C968" s="8"/>
      <c r="D968" s="8"/>
      <c r="E968" s="8"/>
      <c r="F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</row>
    <row r="969">
      <c r="B969" s="8"/>
      <c r="C969" s="8"/>
      <c r="D969" s="8"/>
      <c r="E969" s="8"/>
      <c r="F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</row>
    <row r="970">
      <c r="B970" s="8"/>
      <c r="C970" s="8"/>
      <c r="D970" s="8"/>
      <c r="E970" s="8"/>
      <c r="F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</row>
    <row r="971">
      <c r="B971" s="8"/>
      <c r="C971" s="8"/>
      <c r="D971" s="8"/>
      <c r="E971" s="8"/>
      <c r="F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</row>
    <row r="972">
      <c r="B972" s="8"/>
      <c r="C972" s="8"/>
      <c r="D972" s="8"/>
      <c r="E972" s="8"/>
      <c r="F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</row>
    <row r="973">
      <c r="B973" s="8"/>
      <c r="C973" s="8"/>
      <c r="D973" s="8"/>
      <c r="E973" s="8"/>
      <c r="F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</row>
    <row r="974">
      <c r="B974" s="8"/>
      <c r="C974" s="8"/>
      <c r="D974" s="8"/>
      <c r="E974" s="8"/>
      <c r="F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</row>
    <row r="975">
      <c r="B975" s="8"/>
      <c r="C975" s="8"/>
      <c r="D975" s="8"/>
      <c r="E975" s="8"/>
      <c r="F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</row>
    <row r="976">
      <c r="B976" s="8"/>
      <c r="C976" s="8"/>
      <c r="D976" s="8"/>
      <c r="E976" s="8"/>
      <c r="F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</row>
    <row r="977">
      <c r="B977" s="8"/>
      <c r="C977" s="8"/>
      <c r="D977" s="8"/>
      <c r="E977" s="8"/>
      <c r="F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</row>
    <row r="978">
      <c r="B978" s="8"/>
      <c r="C978" s="8"/>
      <c r="D978" s="8"/>
      <c r="E978" s="8"/>
      <c r="F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</row>
    <row r="979">
      <c r="B979" s="8"/>
      <c r="C979" s="8"/>
      <c r="D979" s="8"/>
      <c r="E979" s="8"/>
      <c r="F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</row>
    <row r="980">
      <c r="B980" s="8"/>
      <c r="C980" s="8"/>
      <c r="D980" s="8"/>
      <c r="E980" s="8"/>
      <c r="F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</row>
    <row r="981">
      <c r="B981" s="8"/>
      <c r="C981" s="8"/>
      <c r="D981" s="8"/>
      <c r="E981" s="8"/>
      <c r="F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</row>
    <row r="982">
      <c r="B982" s="8"/>
      <c r="C982" s="8"/>
      <c r="D982" s="8"/>
      <c r="E982" s="8"/>
      <c r="F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</row>
    <row r="983">
      <c r="B983" s="8"/>
      <c r="C983" s="8"/>
      <c r="D983" s="8"/>
      <c r="E983" s="8"/>
      <c r="F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</row>
    <row r="984">
      <c r="B984" s="8"/>
      <c r="C984" s="8"/>
      <c r="D984" s="8"/>
      <c r="E984" s="8"/>
      <c r="F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</row>
    <row r="985">
      <c r="B985" s="8"/>
      <c r="C985" s="8"/>
      <c r="D985" s="8"/>
      <c r="E985" s="8"/>
      <c r="F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</row>
    <row r="986">
      <c r="B986" s="8"/>
      <c r="C986" s="8"/>
      <c r="D986" s="8"/>
      <c r="E986" s="8"/>
      <c r="F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</row>
    <row r="987">
      <c r="B987" s="8"/>
      <c r="C987" s="8"/>
      <c r="D987" s="8"/>
      <c r="E987" s="8"/>
      <c r="F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</row>
    <row r="988">
      <c r="B988" s="8"/>
      <c r="C988" s="8"/>
      <c r="D988" s="8"/>
      <c r="E988" s="8"/>
      <c r="F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</row>
    <row r="989">
      <c r="B989" s="8"/>
      <c r="C989" s="8"/>
      <c r="D989" s="8"/>
      <c r="E989" s="8"/>
      <c r="F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</row>
    <row r="990">
      <c r="B990" s="8"/>
      <c r="C990" s="8"/>
      <c r="D990" s="8"/>
      <c r="E990" s="8"/>
      <c r="F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</row>
    <row r="991">
      <c r="B991" s="8"/>
      <c r="C991" s="8"/>
      <c r="D991" s="8"/>
      <c r="E991" s="8"/>
      <c r="F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</row>
    <row r="992">
      <c r="B992" s="8"/>
      <c r="C992" s="8"/>
      <c r="D992" s="8"/>
      <c r="E992" s="8"/>
      <c r="F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</row>
    <row r="993">
      <c r="B993" s="8"/>
      <c r="C993" s="8"/>
      <c r="D993" s="8"/>
      <c r="E993" s="8"/>
      <c r="F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</row>
    <row r="994">
      <c r="B994" s="8"/>
      <c r="C994" s="8"/>
      <c r="D994" s="8"/>
      <c r="E994" s="8"/>
      <c r="F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</row>
    <row r="995">
      <c r="B995" s="8"/>
      <c r="C995" s="8"/>
      <c r="D995" s="8"/>
      <c r="E995" s="8"/>
      <c r="F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</row>
    <row r="996">
      <c r="B996" s="8"/>
      <c r="C996" s="8"/>
      <c r="D996" s="8"/>
      <c r="E996" s="8"/>
      <c r="F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</row>
    <row r="997">
      <c r="B997" s="8"/>
      <c r="C997" s="8"/>
      <c r="D997" s="8"/>
      <c r="E997" s="8"/>
      <c r="F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</row>
    <row r="998">
      <c r="B998" s="8"/>
      <c r="C998" s="8"/>
      <c r="D998" s="8"/>
      <c r="E998" s="8"/>
      <c r="F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7" t="s">
        <v>127</v>
      </c>
    </row>
    <row r="2">
      <c r="A2" s="15" t="s">
        <v>128</v>
      </c>
      <c r="B2" s="15" t="s">
        <v>129</v>
      </c>
      <c r="C2" s="15" t="s">
        <v>130</v>
      </c>
      <c r="D2" s="15" t="s">
        <v>131</v>
      </c>
      <c r="E2" s="15" t="s">
        <v>132</v>
      </c>
      <c r="F2" s="15" t="s">
        <v>133</v>
      </c>
      <c r="G2" s="15" t="s">
        <v>134</v>
      </c>
    </row>
    <row r="3">
      <c r="A3" s="16" t="s">
        <v>135</v>
      </c>
      <c r="B3" s="17">
        <v>59394.0</v>
      </c>
      <c r="C3" s="17">
        <v>31845.0</v>
      </c>
      <c r="D3" s="17">
        <v>35817.0</v>
      </c>
      <c r="E3" s="17">
        <v>28293.0</v>
      </c>
      <c r="F3" s="17">
        <v>51762.0</v>
      </c>
      <c r="G3" s="17">
        <v>23374.0</v>
      </c>
    </row>
    <row r="4">
      <c r="A4" s="16" t="s">
        <v>136</v>
      </c>
      <c r="B4" s="17">
        <v>21449.0</v>
      </c>
      <c r="C4" s="17">
        <v>12647.0</v>
      </c>
      <c r="D4" s="17">
        <v>19094.0</v>
      </c>
      <c r="E4" s="17">
        <v>15272.0</v>
      </c>
      <c r="F4" s="17">
        <v>29823.0</v>
      </c>
      <c r="G4" s="17">
        <v>15505.0</v>
      </c>
    </row>
    <row r="5">
      <c r="A5" s="16" t="s">
        <v>137</v>
      </c>
      <c r="B5" s="17">
        <v>33174.0</v>
      </c>
      <c r="C5" s="17">
        <v>16209.0</v>
      </c>
      <c r="D5" s="17">
        <v>20853.0</v>
      </c>
      <c r="E5" s="17">
        <v>23397.0</v>
      </c>
      <c r="F5" s="17">
        <v>52419.0</v>
      </c>
      <c r="G5" s="17">
        <v>28040.0</v>
      </c>
    </row>
    <row r="6">
      <c r="A6" s="16" t="s">
        <v>138</v>
      </c>
      <c r="B6" s="17">
        <v>34384.0</v>
      </c>
      <c r="C6" s="17">
        <v>24236.0</v>
      </c>
      <c r="D6" s="17">
        <v>18256.0</v>
      </c>
      <c r="E6" s="17">
        <v>21928.0</v>
      </c>
      <c r="F6" s="17">
        <v>49945.0</v>
      </c>
      <c r="G6" s="17">
        <v>27865.0</v>
      </c>
    </row>
    <row r="7">
      <c r="A7" s="16" t="s">
        <v>139</v>
      </c>
      <c r="B7" s="17">
        <v>68246.0</v>
      </c>
      <c r="C7" s="17">
        <v>18804.0</v>
      </c>
      <c r="D7" s="17">
        <v>23223.0</v>
      </c>
      <c r="E7" s="17">
        <v>38383.0</v>
      </c>
      <c r="F7" s="17">
        <v>88082.0</v>
      </c>
      <c r="G7" s="17">
        <v>43650.0</v>
      </c>
    </row>
    <row r="9">
      <c r="A9" s="15" t="s">
        <v>128</v>
      </c>
      <c r="B9" s="15" t="s">
        <v>140</v>
      </c>
      <c r="C9" s="15" t="s">
        <v>141</v>
      </c>
      <c r="D9" s="15" t="s">
        <v>142</v>
      </c>
      <c r="E9" s="15" t="s">
        <v>143</v>
      </c>
      <c r="F9" s="15" t="s">
        <v>144</v>
      </c>
      <c r="G9" s="15" t="s">
        <v>145</v>
      </c>
    </row>
    <row r="10">
      <c r="A10" s="16" t="s">
        <v>135</v>
      </c>
      <c r="B10" s="17">
        <v>940.0</v>
      </c>
      <c r="C10" s="17">
        <v>2142.0</v>
      </c>
      <c r="D10" s="17">
        <v>1085.0</v>
      </c>
      <c r="E10" s="17">
        <v>476.0</v>
      </c>
      <c r="F10" s="17">
        <v>558.0</v>
      </c>
      <c r="G10" s="17">
        <v>130.0</v>
      </c>
    </row>
    <row r="11">
      <c r="A11" s="16" t="s">
        <v>136</v>
      </c>
      <c r="B11" s="17">
        <v>481.0</v>
      </c>
      <c r="C11" s="17">
        <v>2272.0</v>
      </c>
      <c r="D11" s="17">
        <v>1277.0</v>
      </c>
      <c r="E11" s="17">
        <v>434.0</v>
      </c>
      <c r="F11" s="17">
        <v>219.0</v>
      </c>
      <c r="G11" s="17">
        <v>77.0</v>
      </c>
    </row>
    <row r="12">
      <c r="A12" s="16" t="s">
        <v>137</v>
      </c>
      <c r="B12" s="17">
        <v>366.0</v>
      </c>
      <c r="C12" s="17">
        <v>2416.0</v>
      </c>
      <c r="D12" s="17">
        <v>1002.0</v>
      </c>
      <c r="E12" s="17">
        <v>397.0</v>
      </c>
      <c r="F12" s="17">
        <v>286.0</v>
      </c>
      <c r="G12" s="17">
        <v>207.0</v>
      </c>
    </row>
    <row r="13">
      <c r="A13" s="16" t="s">
        <v>138</v>
      </c>
      <c r="B13" s="17">
        <v>519.0</v>
      </c>
      <c r="C13" s="17">
        <v>1988.0</v>
      </c>
      <c r="D13" s="17">
        <v>769.0</v>
      </c>
      <c r="E13" s="17">
        <v>379.0</v>
      </c>
      <c r="F13" s="17">
        <v>466.0</v>
      </c>
      <c r="G13" s="17">
        <v>248.0</v>
      </c>
    </row>
    <row r="14">
      <c r="A14" s="16" t="s">
        <v>139</v>
      </c>
      <c r="B14" s="17">
        <v>1246.0</v>
      </c>
      <c r="C14" s="17">
        <v>1133.0</v>
      </c>
      <c r="D14" s="17">
        <v>1299.0</v>
      </c>
      <c r="E14" s="17">
        <v>730.0</v>
      </c>
      <c r="F14" s="17">
        <v>716.0</v>
      </c>
      <c r="G14" s="17">
        <v>317.0</v>
      </c>
    </row>
    <row r="17">
      <c r="A17" s="15" t="s">
        <v>146</v>
      </c>
    </row>
    <row r="18">
      <c r="A18" s="2" t="s">
        <v>147</v>
      </c>
    </row>
    <row r="19">
      <c r="A19" s="2" t="s">
        <v>148</v>
      </c>
    </row>
    <row r="20">
      <c r="A20" s="15" t="s">
        <v>149</v>
      </c>
    </row>
    <row r="21">
      <c r="A21" s="15" t="s">
        <v>150</v>
      </c>
    </row>
    <row r="22">
      <c r="A22" s="15" t="s">
        <v>151</v>
      </c>
    </row>
    <row r="23">
      <c r="A23" s="15" t="s">
        <v>152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5" t="s">
        <v>153</v>
      </c>
      <c r="F1" s="15" t="s">
        <v>118</v>
      </c>
    </row>
    <row r="2">
      <c r="A2" s="15" t="s">
        <v>154</v>
      </c>
      <c r="B2" s="15" t="s">
        <v>155</v>
      </c>
      <c r="C2" s="15" t="s">
        <v>156</v>
      </c>
      <c r="D2" s="15" t="s">
        <v>157</v>
      </c>
      <c r="F2" s="12" t="str">
        <f>HYPERLINK("http://www.citylab.com/work/2016/03/which-metros-are-best-at-keeping-their-college-graduates/473604/","Brookings Institution")</f>
        <v>Brookings Institution</v>
      </c>
    </row>
    <row r="3">
      <c r="A3" s="15" t="s">
        <v>158</v>
      </c>
      <c r="B3" s="15" t="s">
        <v>159</v>
      </c>
      <c r="C3" s="18">
        <v>0.365</v>
      </c>
      <c r="D3" s="18">
        <v>0.319</v>
      </c>
    </row>
    <row r="4">
      <c r="A4" s="15" t="s">
        <v>160</v>
      </c>
      <c r="B4" s="15" t="s">
        <v>161</v>
      </c>
      <c r="C4" s="18">
        <v>0.404</v>
      </c>
      <c r="D4" s="18">
        <v>0.264</v>
      </c>
    </row>
    <row r="5">
      <c r="A5" s="15" t="s">
        <v>162</v>
      </c>
      <c r="B5" s="15" t="s">
        <v>163</v>
      </c>
      <c r="C5" s="18">
        <v>0.432</v>
      </c>
      <c r="D5" s="18">
        <v>0.384</v>
      </c>
    </row>
    <row r="6">
      <c r="A6" s="15" t="s">
        <v>164</v>
      </c>
      <c r="B6" s="15" t="s">
        <v>164</v>
      </c>
      <c r="C6" s="18">
        <v>0.437</v>
      </c>
      <c r="D6" s="18">
        <v>0.34</v>
      </c>
    </row>
    <row r="7">
      <c r="A7" s="15" t="s">
        <v>165</v>
      </c>
      <c r="B7" s="15" t="s">
        <v>166</v>
      </c>
      <c r="C7" s="18">
        <v>0.441</v>
      </c>
      <c r="D7" s="18">
        <v>0.316</v>
      </c>
    </row>
    <row r="8">
      <c r="A8" s="15" t="s">
        <v>167</v>
      </c>
      <c r="B8" s="15" t="s">
        <v>167</v>
      </c>
      <c r="C8" s="18">
        <v>0.446</v>
      </c>
      <c r="D8" s="18">
        <v>0.55</v>
      </c>
    </row>
    <row r="9">
      <c r="A9" s="15" t="s">
        <v>168</v>
      </c>
      <c r="B9" s="15" t="s">
        <v>169</v>
      </c>
      <c r="C9" s="18">
        <v>0.457</v>
      </c>
      <c r="D9" s="18">
        <v>0.358</v>
      </c>
    </row>
    <row r="10">
      <c r="A10" s="15" t="s">
        <v>170</v>
      </c>
      <c r="B10" s="15" t="s">
        <v>171</v>
      </c>
      <c r="C10" s="18">
        <v>0.464</v>
      </c>
      <c r="D10" s="18">
        <v>0.333</v>
      </c>
    </row>
    <row r="11">
      <c r="A11" s="15" t="s">
        <v>172</v>
      </c>
      <c r="B11" s="15" t="s">
        <v>172</v>
      </c>
      <c r="C11" s="18">
        <v>0.5</v>
      </c>
      <c r="D11" s="18">
        <v>0.433</v>
      </c>
    </row>
    <row r="12">
      <c r="C12" s="19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5.71"/>
    <col customWidth="1" min="2" max="2" width="41.0"/>
    <col customWidth="1" min="6" max="6" width="24.14"/>
    <col customWidth="1" min="7" max="7" width="22.57"/>
  </cols>
  <sheetData>
    <row r="1">
      <c r="A1" s="15" t="s">
        <v>173</v>
      </c>
      <c r="B1" s="15" t="s">
        <v>174</v>
      </c>
      <c r="C1" s="15" t="s">
        <v>1</v>
      </c>
      <c r="D1" s="15" t="s">
        <v>175</v>
      </c>
      <c r="E1" s="15" t="s">
        <v>176</v>
      </c>
      <c r="F1" s="15" t="s">
        <v>177</v>
      </c>
      <c r="G1" s="18" t="s">
        <v>178</v>
      </c>
      <c r="I1" s="15" t="s">
        <v>179</v>
      </c>
    </row>
    <row r="2">
      <c r="A2" s="15" t="s">
        <v>180</v>
      </c>
      <c r="B2" s="15" t="s">
        <v>181</v>
      </c>
      <c r="C2" s="15" t="s">
        <v>35</v>
      </c>
      <c r="D2" s="15">
        <v>41.7718037</v>
      </c>
      <c r="E2" s="15">
        <v>-72.7072748</v>
      </c>
      <c r="F2" t="e">
        <v>#N/A</v>
      </c>
      <c r="G2" s="20" t="e">
        <v>#N/A</v>
      </c>
      <c r="I2" s="21" t="s">
        <v>182</v>
      </c>
    </row>
    <row r="3">
      <c r="A3" s="15" t="s">
        <v>180</v>
      </c>
      <c r="B3" s="15" t="s">
        <v>183</v>
      </c>
      <c r="C3" s="15" t="s">
        <v>35</v>
      </c>
      <c r="D3" s="15">
        <v>41.7516644</v>
      </c>
      <c r="E3" s="15">
        <v>-72.6906785</v>
      </c>
      <c r="F3" t="e">
        <v>#N/A</v>
      </c>
      <c r="G3" s="20" t="e">
        <v>#N/A</v>
      </c>
    </row>
    <row r="4">
      <c r="A4" s="15" t="s">
        <v>184</v>
      </c>
      <c r="B4" s="15" t="s">
        <v>185</v>
      </c>
      <c r="C4" s="15" t="s">
        <v>35</v>
      </c>
      <c r="D4" s="15">
        <v>41.7698724</v>
      </c>
      <c r="E4" s="15">
        <v>-72.7076938</v>
      </c>
      <c r="F4" t="e">
        <v>#N/A</v>
      </c>
      <c r="G4" s="20" t="e">
        <v>#N/A</v>
      </c>
    </row>
    <row r="5">
      <c r="A5" s="15" t="s">
        <v>184</v>
      </c>
      <c r="B5" s="15" t="s">
        <v>186</v>
      </c>
      <c r="D5" s="15">
        <v>42.0254914</v>
      </c>
      <c r="E5" s="15">
        <v>-72.6140947</v>
      </c>
      <c r="F5" t="e">
        <v>#N/A</v>
      </c>
      <c r="G5" s="20" t="e">
        <v>#N/A</v>
      </c>
    </row>
    <row r="6">
      <c r="A6" s="15" t="s">
        <v>184</v>
      </c>
      <c r="B6" s="15" t="s">
        <v>187</v>
      </c>
      <c r="D6" s="15">
        <v>41.80928</v>
      </c>
      <c r="E6" s="15">
        <v>-72.732107</v>
      </c>
      <c r="F6" t="e">
        <v>#N/A</v>
      </c>
      <c r="G6" s="20" t="e">
        <v>#N/A</v>
      </c>
    </row>
    <row r="7">
      <c r="A7" s="15" t="s">
        <v>188</v>
      </c>
      <c r="B7" s="22" t="s">
        <v>189</v>
      </c>
      <c r="D7" s="15">
        <v>42.6449416</v>
      </c>
      <c r="E7" s="15">
        <v>-71.306305</v>
      </c>
      <c r="F7">
        <v>1296.0</v>
      </c>
      <c r="G7" s="20">
        <v>0.8237881</v>
      </c>
    </row>
    <row r="8">
      <c r="A8" s="15" t="s">
        <v>188</v>
      </c>
      <c r="B8" s="22" t="s">
        <v>190</v>
      </c>
      <c r="C8" s="15" t="s">
        <v>35</v>
      </c>
      <c r="D8" s="15">
        <v>41.7681484</v>
      </c>
      <c r="E8" s="15">
        <v>-72.672398</v>
      </c>
      <c r="F8">
        <v>482.0</v>
      </c>
      <c r="G8" s="20">
        <v>0.8207613</v>
      </c>
    </row>
    <row r="9">
      <c r="A9" s="15" t="s">
        <v>188</v>
      </c>
      <c r="B9" s="22" t="s">
        <v>191</v>
      </c>
      <c r="C9" s="15" t="s">
        <v>192</v>
      </c>
      <c r="D9" s="15">
        <v>41.304765</v>
      </c>
      <c r="E9" s="15">
        <v>-72.927991</v>
      </c>
      <c r="F9">
        <v>799.0</v>
      </c>
      <c r="G9" s="20">
        <v>0.7584587</v>
      </c>
    </row>
    <row r="10">
      <c r="A10" s="15" t="s">
        <v>188</v>
      </c>
      <c r="B10" s="22" t="s">
        <v>193</v>
      </c>
      <c r="D10" s="15">
        <v>41.705351</v>
      </c>
      <c r="E10" s="15">
        <v>-72.8788707</v>
      </c>
      <c r="F10">
        <v>590.0</v>
      </c>
      <c r="G10" s="20">
        <v>0.7477026</v>
      </c>
    </row>
    <row r="11">
      <c r="A11" s="15" t="s">
        <v>188</v>
      </c>
      <c r="B11" s="22" t="s">
        <v>194</v>
      </c>
      <c r="D11" s="15">
        <v>41.5497825</v>
      </c>
      <c r="E11" s="15">
        <v>-73.0729866</v>
      </c>
      <c r="F11">
        <v>1211.0</v>
      </c>
      <c r="G11" s="20">
        <v>0.7287044</v>
      </c>
    </row>
    <row r="12">
      <c r="A12" s="15" t="s">
        <v>188</v>
      </c>
      <c r="B12" s="22" t="s">
        <v>195</v>
      </c>
      <c r="C12" s="15" t="s">
        <v>69</v>
      </c>
      <c r="D12" s="15">
        <v>41.9977451</v>
      </c>
      <c r="E12" s="15">
        <v>-72.5700221</v>
      </c>
      <c r="F12">
        <v>563.0</v>
      </c>
      <c r="G12" s="20">
        <v>0.7275156</v>
      </c>
    </row>
    <row r="13">
      <c r="A13" s="15" t="s">
        <v>184</v>
      </c>
      <c r="B13" s="15" t="s">
        <v>196</v>
      </c>
      <c r="C13" s="15" t="s">
        <v>58</v>
      </c>
      <c r="D13" s="15">
        <v>41.7428765</v>
      </c>
      <c r="E13" s="15">
        <v>-72.6403865</v>
      </c>
      <c r="F13">
        <v>568.0</v>
      </c>
      <c r="G13" s="20">
        <v>0.7213675</v>
      </c>
    </row>
    <row r="14">
      <c r="A14" s="15" t="s">
        <v>188</v>
      </c>
      <c r="B14" s="22" t="s">
        <v>197</v>
      </c>
      <c r="D14" s="15">
        <v>41.7616238</v>
      </c>
      <c r="E14" s="15">
        <v>-72.5611457</v>
      </c>
      <c r="F14">
        <v>926.0</v>
      </c>
      <c r="G14" s="20">
        <v>0.7179992</v>
      </c>
    </row>
    <row r="15">
      <c r="A15" s="15" t="s">
        <v>188</v>
      </c>
      <c r="B15" s="22" t="s">
        <v>198</v>
      </c>
      <c r="D15" s="15">
        <v>42.1954</v>
      </c>
      <c r="E15" s="15">
        <v>-72.6503</v>
      </c>
      <c r="F15">
        <v>958.0</v>
      </c>
      <c r="G15" s="20">
        <v>0.6556189</v>
      </c>
    </row>
    <row r="16">
      <c r="A16" s="15" t="s">
        <v>188</v>
      </c>
      <c r="B16" s="15" t="s">
        <v>199</v>
      </c>
      <c r="D16" s="15">
        <v>42.1087846</v>
      </c>
      <c r="E16" s="15">
        <v>-72.5785823</v>
      </c>
      <c r="F16">
        <v>1099.0</v>
      </c>
      <c r="G16" s="20">
        <v>0.5921459</v>
      </c>
    </row>
    <row r="17">
      <c r="A17" s="15" t="s">
        <v>180</v>
      </c>
      <c r="B17" s="15" t="s">
        <v>200</v>
      </c>
      <c r="C17" s="15" t="s">
        <v>192</v>
      </c>
      <c r="D17" s="15">
        <v>41.3322928</v>
      </c>
      <c r="E17" s="15">
        <v>-72.9445802</v>
      </c>
      <c r="F17">
        <v>1690.0</v>
      </c>
      <c r="G17" s="20">
        <v>0.5896747</v>
      </c>
    </row>
    <row r="18">
      <c r="A18" s="15" t="s">
        <v>184</v>
      </c>
      <c r="B18" s="15" t="s">
        <v>201</v>
      </c>
      <c r="C18" s="15" t="s">
        <v>192</v>
      </c>
      <c r="D18" s="15">
        <v>41.3332978</v>
      </c>
      <c r="E18" s="15">
        <v>-72.9231712</v>
      </c>
      <c r="F18">
        <v>359.0</v>
      </c>
      <c r="G18" s="20">
        <v>0.5631382</v>
      </c>
    </row>
    <row r="19">
      <c r="A19" s="15" t="s">
        <v>184</v>
      </c>
      <c r="B19" s="15" t="s">
        <v>202</v>
      </c>
      <c r="C19" s="15" t="s">
        <v>101</v>
      </c>
      <c r="D19" s="15">
        <v>41.7796809</v>
      </c>
      <c r="E19" s="15">
        <v>-72.7312732</v>
      </c>
      <c r="F19">
        <v>262.0</v>
      </c>
      <c r="G19" s="20">
        <v>0.5296269</v>
      </c>
    </row>
    <row r="20">
      <c r="A20" s="15" t="s">
        <v>184</v>
      </c>
      <c r="B20" s="22" t="s">
        <v>203</v>
      </c>
      <c r="C20" s="15" t="s">
        <v>204</v>
      </c>
      <c r="D20" s="15">
        <v>41.4203051</v>
      </c>
      <c r="E20" s="15">
        <v>-72.8946973</v>
      </c>
      <c r="F20">
        <v>1506.0</v>
      </c>
      <c r="G20" s="20">
        <v>0.5261494</v>
      </c>
    </row>
    <row r="21">
      <c r="A21" s="15" t="s">
        <v>184</v>
      </c>
      <c r="B21" s="22" t="s">
        <v>205</v>
      </c>
      <c r="C21" s="15" t="s">
        <v>192</v>
      </c>
      <c r="D21" s="15">
        <v>41.2916037</v>
      </c>
      <c r="E21" s="15">
        <v>-72.9615584</v>
      </c>
      <c r="F21">
        <v>990.0</v>
      </c>
      <c r="G21" s="20">
        <v>0.4997811</v>
      </c>
    </row>
    <row r="22">
      <c r="A22" s="15" t="s">
        <v>180</v>
      </c>
      <c r="B22" s="15" t="s">
        <v>206</v>
      </c>
      <c r="C22" s="15" t="s">
        <v>62</v>
      </c>
      <c r="D22" s="15">
        <v>41.6906682</v>
      </c>
      <c r="E22" s="15">
        <v>-72.7665496</v>
      </c>
      <c r="F22">
        <v>1904.0</v>
      </c>
      <c r="G22" s="20">
        <v>0.495614</v>
      </c>
    </row>
    <row r="23">
      <c r="A23" s="15" t="s">
        <v>184</v>
      </c>
      <c r="B23" s="15" t="s">
        <v>207</v>
      </c>
      <c r="C23" s="15" t="s">
        <v>208</v>
      </c>
      <c r="D23" s="15">
        <v>41.535424</v>
      </c>
      <c r="E23" s="15">
        <v>-73.081523</v>
      </c>
      <c r="F23">
        <v>600.0</v>
      </c>
      <c r="G23" s="20">
        <v>0.3970304</v>
      </c>
    </row>
    <row r="24">
      <c r="A24" s="15" t="s">
        <v>184</v>
      </c>
      <c r="B24" s="15" t="s">
        <v>209</v>
      </c>
      <c r="D24" s="15">
        <v>42.0549467</v>
      </c>
      <c r="E24" s="15">
        <v>-72.5818231</v>
      </c>
      <c r="F24">
        <v>399.0</v>
      </c>
      <c r="G24" s="20">
        <v>0.3247104</v>
      </c>
    </row>
    <row r="25">
      <c r="A25" s="15" t="s">
        <v>184</v>
      </c>
      <c r="B25" s="22" t="s">
        <v>210</v>
      </c>
      <c r="C25" s="15" t="s">
        <v>192</v>
      </c>
      <c r="D25" s="15">
        <v>41.3163244</v>
      </c>
      <c r="E25" s="15">
        <v>-72.9223431</v>
      </c>
      <c r="F25">
        <v>1486.0</v>
      </c>
      <c r="G25" s="20">
        <v>0.314731</v>
      </c>
    </row>
    <row r="26">
      <c r="A26" s="15" t="s">
        <v>184</v>
      </c>
      <c r="B26" s="15" t="s">
        <v>211</v>
      </c>
      <c r="C26" s="15" t="s">
        <v>35</v>
      </c>
      <c r="D26" s="15">
        <v>41.800041</v>
      </c>
      <c r="E26" s="15">
        <v>-72.7149903</v>
      </c>
      <c r="F26">
        <v>1049.0</v>
      </c>
      <c r="G26" s="20">
        <v>0.3018497</v>
      </c>
    </row>
    <row r="27">
      <c r="A27" s="15" t="s">
        <v>184</v>
      </c>
      <c r="B27" s="15" t="s">
        <v>212</v>
      </c>
      <c r="D27" s="15">
        <v>42.1128526</v>
      </c>
      <c r="E27" s="15">
        <v>-72.5571442</v>
      </c>
      <c r="F27">
        <v>302.0</v>
      </c>
      <c r="G27" s="20">
        <v>0.3010052</v>
      </c>
    </row>
    <row r="28">
      <c r="A28" s="15" t="s">
        <v>180</v>
      </c>
      <c r="B28" s="15" t="s">
        <v>213</v>
      </c>
      <c r="D28" s="15">
        <v>42.1307786</v>
      </c>
      <c r="E28" s="15">
        <v>-72.7948858</v>
      </c>
      <c r="F28">
        <v>1373.0</v>
      </c>
      <c r="G28" s="20">
        <v>0.2696107</v>
      </c>
    </row>
    <row r="29">
      <c r="A29" s="15" t="s">
        <v>180</v>
      </c>
      <c r="B29" s="15" t="s">
        <v>214</v>
      </c>
      <c r="C29" s="15" t="s">
        <v>89</v>
      </c>
      <c r="D29" s="15">
        <v>41.8077414</v>
      </c>
      <c r="E29" s="15">
        <v>-72.2539805</v>
      </c>
      <c r="F29">
        <v>5501.0</v>
      </c>
      <c r="G29" s="20">
        <v>0.2603695</v>
      </c>
    </row>
    <row r="30">
      <c r="A30" s="15" t="s">
        <v>180</v>
      </c>
      <c r="B30" s="15" t="s">
        <v>215</v>
      </c>
      <c r="C30" s="15" t="s">
        <v>62</v>
      </c>
      <c r="D30" s="15">
        <v>41.6882</v>
      </c>
      <c r="E30" s="15">
        <v>-72.768698</v>
      </c>
      <c r="F30">
        <v>171.0</v>
      </c>
      <c r="G30" s="20">
        <v>0.2508521</v>
      </c>
    </row>
    <row r="31">
      <c r="A31" s="15" t="s">
        <v>184</v>
      </c>
      <c r="B31" s="15" t="s">
        <v>216</v>
      </c>
      <c r="D31" s="15">
        <v>42.115861</v>
      </c>
      <c r="E31" s="15">
        <v>-72.5214386</v>
      </c>
      <c r="F31">
        <v>549.0</v>
      </c>
      <c r="G31" s="20">
        <v>0.2311206</v>
      </c>
    </row>
    <row r="32">
      <c r="A32" s="15" t="s">
        <v>184</v>
      </c>
      <c r="B32" s="15" t="s">
        <v>217</v>
      </c>
      <c r="D32" s="15">
        <v>42.1022291</v>
      </c>
      <c r="E32" s="15">
        <v>-72.5566541</v>
      </c>
      <c r="F32">
        <v>469.0</v>
      </c>
      <c r="G32" s="20">
        <v>0.133011</v>
      </c>
    </row>
    <row r="33">
      <c r="A33" s="15" t="s">
        <v>184</v>
      </c>
      <c r="B33" s="15" t="s">
        <v>218</v>
      </c>
      <c r="C33" s="15" t="s">
        <v>35</v>
      </c>
      <c r="D33" s="15">
        <v>41.747078</v>
      </c>
      <c r="E33" s="15">
        <v>-72.690375</v>
      </c>
      <c r="F33">
        <v>618.0</v>
      </c>
      <c r="G33" s="20">
        <v>0.1206194</v>
      </c>
    </row>
    <row r="34">
      <c r="A34" s="15" t="s">
        <v>180</v>
      </c>
      <c r="B34" s="15" t="s">
        <v>219</v>
      </c>
      <c r="C34" s="15" t="s">
        <v>220</v>
      </c>
      <c r="D34" s="15">
        <v>42.3911569</v>
      </c>
      <c r="E34" s="15">
        <v>-72.5267121</v>
      </c>
      <c r="F34">
        <v>5737.0</v>
      </c>
      <c r="G34" s="20">
        <v>0.1143193</v>
      </c>
    </row>
    <row r="35">
      <c r="A35" s="15" t="s">
        <v>184</v>
      </c>
      <c r="B35" s="15" t="s">
        <v>221</v>
      </c>
      <c r="D35" s="15">
        <v>42.326348</v>
      </c>
      <c r="E35" s="15">
        <v>-72.5328326</v>
      </c>
      <c r="F35">
        <v>316.0</v>
      </c>
      <c r="G35" s="20">
        <v>0.1080134</v>
      </c>
    </row>
    <row r="36">
      <c r="A36" s="15" t="s">
        <v>184</v>
      </c>
      <c r="B36" s="15" t="s">
        <v>222</v>
      </c>
      <c r="D36" s="15">
        <v>42.2579399</v>
      </c>
      <c r="E36" s="15">
        <v>-72.5763912</v>
      </c>
      <c r="F36">
        <v>734.0</v>
      </c>
      <c r="G36" s="20">
        <v>0.0967524</v>
      </c>
    </row>
    <row r="37">
      <c r="A37" s="15" t="s">
        <v>184</v>
      </c>
      <c r="B37" s="15" t="s">
        <v>223</v>
      </c>
      <c r="D37" s="15">
        <v>42.3180957</v>
      </c>
      <c r="E37" s="15">
        <v>-72.6372341</v>
      </c>
      <c r="F37">
        <v>868.0</v>
      </c>
      <c r="G37" s="20">
        <v>0.0903198</v>
      </c>
    </row>
    <row r="38">
      <c r="A38" s="15" t="s">
        <v>184</v>
      </c>
      <c r="B38" s="22" t="s">
        <v>224</v>
      </c>
      <c r="C38" s="15" t="s">
        <v>225</v>
      </c>
      <c r="D38" s="15">
        <v>41.5566104</v>
      </c>
      <c r="E38" s="15">
        <v>-72.6569041</v>
      </c>
      <c r="F38">
        <v>1072.0</v>
      </c>
      <c r="G38" s="20">
        <v>0.0637815</v>
      </c>
    </row>
    <row r="39">
      <c r="A39" s="15" t="s">
        <v>184</v>
      </c>
      <c r="B39" s="15" t="s">
        <v>226</v>
      </c>
      <c r="D39" s="15">
        <v>42.3709104</v>
      </c>
      <c r="E39" s="15">
        <v>-72.5170028</v>
      </c>
      <c r="F39">
        <v>625.0</v>
      </c>
      <c r="G39" s="20">
        <v>0.0518331</v>
      </c>
    </row>
    <row r="40">
      <c r="A40" s="15" t="s">
        <v>184</v>
      </c>
      <c r="B40" s="15" t="s">
        <v>227</v>
      </c>
      <c r="D40" s="15">
        <v>41.6080992</v>
      </c>
      <c r="E40" s="15">
        <v>-72.6483784</v>
      </c>
      <c r="F40">
        <v>12.0</v>
      </c>
      <c r="G40" s="20"/>
    </row>
    <row r="41">
      <c r="A41" s="15" t="s">
        <v>184</v>
      </c>
      <c r="B41" s="15" t="s">
        <v>228</v>
      </c>
      <c r="C41" s="15" t="s">
        <v>204</v>
      </c>
      <c r="D41" s="15">
        <v>41.3476455</v>
      </c>
      <c r="E41" s="15">
        <v>-72.9352422</v>
      </c>
      <c r="F41">
        <v>69.0</v>
      </c>
      <c r="G41" s="20"/>
    </row>
    <row r="42">
      <c r="A42" s="15" t="s">
        <v>184</v>
      </c>
      <c r="B42" s="15" t="s">
        <v>229</v>
      </c>
      <c r="D42" s="15">
        <v>42.1418736</v>
      </c>
      <c r="E42" s="15">
        <v>-72.6010718</v>
      </c>
      <c r="F42">
        <v>304.0</v>
      </c>
      <c r="G42" s="20"/>
    </row>
    <row r="43">
      <c r="A43" s="15" t="s">
        <v>188</v>
      </c>
      <c r="B43" s="22" t="s">
        <v>230</v>
      </c>
      <c r="D43" s="15">
        <v>42.5997206</v>
      </c>
      <c r="E43" s="15">
        <v>-72.6309815</v>
      </c>
      <c r="F43">
        <v>414.0</v>
      </c>
      <c r="G43" s="20"/>
    </row>
    <row r="44">
      <c r="A44" s="15" t="s">
        <v>184</v>
      </c>
      <c r="B44" s="15" t="s">
        <v>231</v>
      </c>
      <c r="C44" s="15" t="s">
        <v>35</v>
      </c>
      <c r="D44" s="15">
        <v>41.7733837</v>
      </c>
      <c r="E44" s="15">
        <v>-72.6738362</v>
      </c>
      <c r="G44" s="20"/>
    </row>
    <row r="45">
      <c r="G45" s="20"/>
    </row>
    <row r="46">
      <c r="G46" s="20"/>
    </row>
    <row r="47">
      <c r="G47" s="20"/>
    </row>
    <row r="48">
      <c r="G48" s="20"/>
    </row>
    <row r="49">
      <c r="G49" s="20"/>
    </row>
    <row r="50">
      <c r="G50" s="20"/>
    </row>
    <row r="51">
      <c r="G51" s="20"/>
    </row>
    <row r="52">
      <c r="G52" s="20"/>
    </row>
    <row r="53">
      <c r="G53" s="20"/>
    </row>
    <row r="54">
      <c r="G54" s="20"/>
    </row>
    <row r="55">
      <c r="G55" s="20"/>
    </row>
    <row r="56">
      <c r="G56" s="20"/>
    </row>
    <row r="57">
      <c r="G57" s="20"/>
    </row>
    <row r="58">
      <c r="G58" s="20"/>
    </row>
    <row r="59">
      <c r="G59" s="20"/>
    </row>
    <row r="60">
      <c r="G60" s="20"/>
    </row>
    <row r="61">
      <c r="G61" s="20"/>
    </row>
    <row r="62">
      <c r="G62" s="20"/>
    </row>
    <row r="63">
      <c r="G63" s="20"/>
    </row>
    <row r="64">
      <c r="G64" s="20"/>
    </row>
    <row r="65">
      <c r="G65" s="20"/>
    </row>
    <row r="66">
      <c r="G66" s="20"/>
    </row>
    <row r="67">
      <c r="G67" s="20"/>
    </row>
    <row r="68">
      <c r="G68" s="20"/>
    </row>
    <row r="69">
      <c r="G69" s="20"/>
    </row>
    <row r="70">
      <c r="G70" s="20"/>
    </row>
    <row r="71">
      <c r="G71" s="20"/>
    </row>
    <row r="72">
      <c r="G72" s="20"/>
    </row>
    <row r="73">
      <c r="G73" s="20"/>
    </row>
    <row r="74">
      <c r="G74" s="20"/>
    </row>
    <row r="75">
      <c r="G75" s="20"/>
    </row>
    <row r="76">
      <c r="G76" s="20"/>
    </row>
    <row r="77">
      <c r="G77" s="20"/>
    </row>
    <row r="78">
      <c r="G78" s="20"/>
    </row>
    <row r="79">
      <c r="G79" s="20"/>
    </row>
    <row r="80">
      <c r="G80" s="20"/>
    </row>
    <row r="81">
      <c r="G81" s="20"/>
    </row>
    <row r="82">
      <c r="G82" s="20"/>
    </row>
    <row r="83">
      <c r="G83" s="20"/>
    </row>
    <row r="84">
      <c r="G84" s="20"/>
    </row>
    <row r="85">
      <c r="G85" s="20"/>
    </row>
    <row r="86">
      <c r="G86" s="20"/>
    </row>
    <row r="87">
      <c r="G87" s="20"/>
    </row>
    <row r="88">
      <c r="G88" s="20"/>
    </row>
    <row r="89">
      <c r="G89" s="20"/>
    </row>
    <row r="90">
      <c r="G90" s="20"/>
    </row>
    <row r="91">
      <c r="G91" s="20"/>
    </row>
    <row r="92">
      <c r="G92" s="20"/>
    </row>
    <row r="93">
      <c r="G93" s="20"/>
    </row>
    <row r="94">
      <c r="G94" s="20"/>
    </row>
    <row r="95">
      <c r="G95" s="20"/>
    </row>
    <row r="96">
      <c r="G96" s="20"/>
    </row>
    <row r="97">
      <c r="G97" s="20"/>
    </row>
    <row r="98">
      <c r="G98" s="20"/>
    </row>
    <row r="99">
      <c r="G99" s="20"/>
    </row>
    <row r="100">
      <c r="G100" s="20"/>
    </row>
    <row r="101">
      <c r="G101" s="20"/>
    </row>
    <row r="102">
      <c r="G102" s="20"/>
    </row>
    <row r="103">
      <c r="G103" s="20"/>
    </row>
    <row r="104">
      <c r="G104" s="20"/>
    </row>
    <row r="105">
      <c r="G105" s="20"/>
    </row>
    <row r="106">
      <c r="G106" s="20"/>
    </row>
    <row r="107">
      <c r="G107" s="20"/>
    </row>
    <row r="108">
      <c r="G108" s="20"/>
    </row>
    <row r="109">
      <c r="G109" s="20"/>
    </row>
    <row r="110">
      <c r="G110" s="20"/>
    </row>
    <row r="111">
      <c r="G111" s="20"/>
    </row>
    <row r="112">
      <c r="G112" s="20"/>
    </row>
    <row r="113">
      <c r="G113" s="20"/>
    </row>
    <row r="114">
      <c r="G114" s="20"/>
    </row>
    <row r="115">
      <c r="G115" s="20"/>
    </row>
    <row r="116">
      <c r="G116" s="20"/>
    </row>
    <row r="117">
      <c r="G117" s="20"/>
    </row>
    <row r="118">
      <c r="G118" s="20"/>
    </row>
    <row r="119">
      <c r="G119" s="20"/>
    </row>
    <row r="120">
      <c r="G120" s="20"/>
    </row>
    <row r="121">
      <c r="G121" s="20"/>
    </row>
    <row r="122">
      <c r="G122" s="20"/>
    </row>
    <row r="123">
      <c r="G123" s="20"/>
    </row>
    <row r="124">
      <c r="G124" s="20"/>
    </row>
    <row r="125">
      <c r="G125" s="20"/>
    </row>
    <row r="126">
      <c r="G126" s="20"/>
    </row>
    <row r="127">
      <c r="G127" s="20"/>
    </row>
    <row r="128">
      <c r="G128" s="20"/>
    </row>
    <row r="129">
      <c r="G129" s="20"/>
    </row>
    <row r="130">
      <c r="G130" s="20"/>
    </row>
    <row r="131">
      <c r="G131" s="20"/>
    </row>
    <row r="132">
      <c r="G132" s="20"/>
    </row>
    <row r="133">
      <c r="G133" s="20"/>
    </row>
    <row r="134">
      <c r="G134" s="20"/>
    </row>
    <row r="135">
      <c r="G135" s="20"/>
    </row>
    <row r="136">
      <c r="G136" s="20"/>
    </row>
    <row r="137">
      <c r="G137" s="20"/>
    </row>
    <row r="138">
      <c r="G138" s="20"/>
    </row>
    <row r="139">
      <c r="G139" s="20"/>
    </row>
    <row r="140">
      <c r="G140" s="20"/>
    </row>
    <row r="141">
      <c r="G141" s="20"/>
    </row>
    <row r="142">
      <c r="G142" s="20"/>
    </row>
    <row r="143">
      <c r="G143" s="20"/>
    </row>
    <row r="144">
      <c r="G144" s="20"/>
    </row>
    <row r="145">
      <c r="G145" s="20"/>
    </row>
    <row r="146">
      <c r="G146" s="20"/>
    </row>
    <row r="147">
      <c r="G147" s="20"/>
    </row>
    <row r="148">
      <c r="G148" s="20"/>
    </row>
    <row r="149">
      <c r="G149" s="20"/>
    </row>
    <row r="150">
      <c r="G150" s="20"/>
    </row>
    <row r="151">
      <c r="G151" s="20"/>
    </row>
    <row r="152">
      <c r="G152" s="20"/>
    </row>
    <row r="153">
      <c r="G153" s="20"/>
    </row>
    <row r="154">
      <c r="G154" s="20"/>
    </row>
    <row r="155">
      <c r="G155" s="20"/>
    </row>
    <row r="156">
      <c r="G156" s="20"/>
    </row>
    <row r="157">
      <c r="G157" s="20"/>
    </row>
    <row r="158">
      <c r="G158" s="20"/>
    </row>
    <row r="159">
      <c r="G159" s="20"/>
    </row>
    <row r="160">
      <c r="G160" s="20"/>
    </row>
    <row r="161">
      <c r="G161" s="20"/>
    </row>
    <row r="162">
      <c r="G162" s="20"/>
    </row>
    <row r="163">
      <c r="G163" s="20"/>
    </row>
    <row r="164">
      <c r="G164" s="20"/>
    </row>
    <row r="165">
      <c r="G165" s="20"/>
    </row>
    <row r="166">
      <c r="G166" s="20"/>
    </row>
    <row r="167">
      <c r="G167" s="20"/>
    </row>
    <row r="168">
      <c r="G168" s="20"/>
    </row>
    <row r="169">
      <c r="G169" s="20"/>
    </row>
    <row r="170">
      <c r="G170" s="20"/>
    </row>
    <row r="171">
      <c r="G171" s="20"/>
    </row>
    <row r="172">
      <c r="G172" s="20"/>
    </row>
    <row r="173">
      <c r="G173" s="20"/>
    </row>
    <row r="174">
      <c r="G174" s="20"/>
    </row>
    <row r="175">
      <c r="G175" s="20"/>
    </row>
    <row r="176">
      <c r="G176" s="20"/>
    </row>
    <row r="177">
      <c r="G177" s="20"/>
    </row>
    <row r="178">
      <c r="G178" s="20"/>
    </row>
    <row r="179">
      <c r="G179" s="20"/>
    </row>
    <row r="180">
      <c r="G180" s="20"/>
    </row>
    <row r="181">
      <c r="G181" s="20"/>
    </row>
    <row r="182">
      <c r="G182" s="20"/>
    </row>
    <row r="183">
      <c r="G183" s="20"/>
    </row>
    <row r="184">
      <c r="G184" s="20"/>
    </row>
    <row r="185">
      <c r="G185" s="20"/>
    </row>
    <row r="186">
      <c r="G186" s="20"/>
    </row>
    <row r="187">
      <c r="G187" s="20"/>
    </row>
    <row r="188">
      <c r="G188" s="20"/>
    </row>
    <row r="189">
      <c r="G189" s="20"/>
    </row>
    <row r="190">
      <c r="G190" s="20"/>
    </row>
    <row r="191">
      <c r="G191" s="20"/>
    </row>
    <row r="192">
      <c r="G192" s="20"/>
    </row>
    <row r="193">
      <c r="G193" s="20"/>
    </row>
    <row r="194">
      <c r="G194" s="20"/>
    </row>
    <row r="195">
      <c r="G195" s="20"/>
    </row>
    <row r="196">
      <c r="G196" s="20"/>
    </row>
    <row r="197">
      <c r="G197" s="20"/>
    </row>
    <row r="198">
      <c r="G198" s="20"/>
    </row>
    <row r="199">
      <c r="G199" s="20"/>
    </row>
    <row r="200">
      <c r="G200" s="20"/>
    </row>
    <row r="201">
      <c r="G201" s="20"/>
    </row>
    <row r="202">
      <c r="G202" s="20"/>
    </row>
    <row r="203">
      <c r="G203" s="20"/>
    </row>
    <row r="204">
      <c r="G204" s="20"/>
    </row>
    <row r="205">
      <c r="G205" s="20"/>
    </row>
    <row r="206">
      <c r="G206" s="20"/>
    </row>
    <row r="207">
      <c r="G207" s="20"/>
    </row>
    <row r="208">
      <c r="G208" s="20"/>
    </row>
    <row r="209">
      <c r="G209" s="20"/>
    </row>
    <row r="210">
      <c r="G210" s="20"/>
    </row>
    <row r="211">
      <c r="G211" s="20"/>
    </row>
    <row r="212">
      <c r="G212" s="20"/>
    </row>
    <row r="213">
      <c r="G213" s="20"/>
    </row>
    <row r="214">
      <c r="G214" s="20"/>
    </row>
    <row r="215">
      <c r="G215" s="20"/>
    </row>
    <row r="216">
      <c r="G216" s="20"/>
    </row>
    <row r="217">
      <c r="G217" s="20"/>
    </row>
    <row r="218">
      <c r="G218" s="20"/>
    </row>
    <row r="219">
      <c r="G219" s="20"/>
    </row>
    <row r="220">
      <c r="G220" s="20"/>
    </row>
    <row r="221">
      <c r="G221" s="20"/>
    </row>
    <row r="222">
      <c r="G222" s="20"/>
    </row>
    <row r="223">
      <c r="G223" s="20"/>
    </row>
    <row r="224">
      <c r="G224" s="20"/>
    </row>
    <row r="225">
      <c r="G225" s="20"/>
    </row>
    <row r="226">
      <c r="G226" s="20"/>
    </row>
    <row r="227">
      <c r="G227" s="20"/>
    </row>
    <row r="228">
      <c r="G228" s="20"/>
    </row>
    <row r="229">
      <c r="G229" s="20"/>
    </row>
    <row r="230">
      <c r="G230" s="20"/>
    </row>
    <row r="231">
      <c r="G231" s="20"/>
    </row>
    <row r="232">
      <c r="G232" s="20"/>
    </row>
    <row r="233">
      <c r="G233" s="20"/>
    </row>
    <row r="234">
      <c r="G234" s="20"/>
    </row>
    <row r="235">
      <c r="G235" s="20"/>
    </row>
    <row r="236">
      <c r="G236" s="20"/>
    </row>
    <row r="237">
      <c r="G237" s="20"/>
    </row>
    <row r="238">
      <c r="G238" s="20"/>
    </row>
    <row r="239">
      <c r="G239" s="20"/>
    </row>
    <row r="240">
      <c r="G240" s="20"/>
    </row>
    <row r="241">
      <c r="G241" s="20"/>
    </row>
    <row r="242">
      <c r="G242" s="20"/>
    </row>
    <row r="243">
      <c r="G243" s="20"/>
    </row>
    <row r="244">
      <c r="G244" s="20"/>
    </row>
    <row r="245">
      <c r="G245" s="20"/>
    </row>
    <row r="246">
      <c r="G246" s="20"/>
    </row>
    <row r="247">
      <c r="G247" s="20"/>
    </row>
    <row r="248">
      <c r="G248" s="20"/>
    </row>
    <row r="249">
      <c r="G249" s="20"/>
    </row>
    <row r="250">
      <c r="G250" s="20"/>
    </row>
    <row r="251">
      <c r="G251" s="20"/>
    </row>
    <row r="252">
      <c r="G252" s="20"/>
    </row>
    <row r="253">
      <c r="G253" s="20"/>
    </row>
    <row r="254">
      <c r="G254" s="20"/>
    </row>
    <row r="255">
      <c r="G255" s="20"/>
    </row>
    <row r="256">
      <c r="G256" s="20"/>
    </row>
    <row r="257">
      <c r="G257" s="20"/>
    </row>
    <row r="258">
      <c r="G258" s="20"/>
    </row>
    <row r="259">
      <c r="G259" s="20"/>
    </row>
    <row r="260">
      <c r="G260" s="20"/>
    </row>
    <row r="261">
      <c r="G261" s="20"/>
    </row>
    <row r="262">
      <c r="G262" s="20"/>
    </row>
    <row r="263">
      <c r="G263" s="20"/>
    </row>
    <row r="264">
      <c r="G264" s="20"/>
    </row>
    <row r="265">
      <c r="G265" s="20"/>
    </row>
    <row r="266">
      <c r="G266" s="20"/>
    </row>
    <row r="267">
      <c r="G267" s="20"/>
    </row>
    <row r="268">
      <c r="G268" s="20"/>
    </row>
    <row r="269">
      <c r="G269" s="20"/>
    </row>
    <row r="270">
      <c r="G270" s="20"/>
    </row>
    <row r="271">
      <c r="G271" s="20"/>
    </row>
    <row r="272">
      <c r="G272" s="20"/>
    </row>
    <row r="273">
      <c r="G273" s="20"/>
    </row>
    <row r="274">
      <c r="G274" s="20"/>
    </row>
    <row r="275">
      <c r="G275" s="20"/>
    </row>
    <row r="276">
      <c r="G276" s="20"/>
    </row>
    <row r="277">
      <c r="G277" s="20"/>
    </row>
    <row r="278">
      <c r="G278" s="20"/>
    </row>
    <row r="279">
      <c r="G279" s="20"/>
    </row>
    <row r="280">
      <c r="G280" s="20"/>
    </row>
    <row r="281">
      <c r="G281" s="20"/>
    </row>
    <row r="282">
      <c r="G282" s="20"/>
    </row>
    <row r="283">
      <c r="G283" s="20"/>
    </row>
    <row r="284">
      <c r="G284" s="20"/>
    </row>
    <row r="285">
      <c r="G285" s="20"/>
    </row>
    <row r="286">
      <c r="G286" s="20"/>
    </row>
    <row r="287">
      <c r="G287" s="20"/>
    </row>
    <row r="288">
      <c r="G288" s="20"/>
    </row>
    <row r="289">
      <c r="G289" s="20"/>
    </row>
    <row r="290">
      <c r="G290" s="20"/>
    </row>
    <row r="291">
      <c r="G291" s="20"/>
    </row>
    <row r="292">
      <c r="G292" s="20"/>
    </row>
    <row r="293">
      <c r="G293" s="20"/>
    </row>
    <row r="294">
      <c r="G294" s="20"/>
    </row>
    <row r="295">
      <c r="G295" s="20"/>
    </row>
    <row r="296">
      <c r="G296" s="20"/>
    </row>
    <row r="297">
      <c r="G297" s="20"/>
    </row>
    <row r="298">
      <c r="G298" s="20"/>
    </row>
    <row r="299">
      <c r="G299" s="20"/>
    </row>
    <row r="300">
      <c r="G300" s="20"/>
    </row>
    <row r="301">
      <c r="G301" s="20"/>
    </row>
    <row r="302">
      <c r="G302" s="20"/>
    </row>
    <row r="303">
      <c r="G303" s="20"/>
    </row>
    <row r="304">
      <c r="G304" s="20"/>
    </row>
    <row r="305">
      <c r="G305" s="20"/>
    </row>
    <row r="306">
      <c r="G306" s="20"/>
    </row>
    <row r="307">
      <c r="G307" s="20"/>
    </row>
    <row r="308">
      <c r="G308" s="20"/>
    </row>
    <row r="309">
      <c r="G309" s="20"/>
    </row>
    <row r="310">
      <c r="G310" s="20"/>
    </row>
    <row r="311">
      <c r="G311" s="20"/>
    </row>
    <row r="312">
      <c r="G312" s="20"/>
    </row>
    <row r="313">
      <c r="G313" s="20"/>
    </row>
    <row r="314">
      <c r="G314" s="20"/>
    </row>
    <row r="315">
      <c r="G315" s="20"/>
    </row>
    <row r="316">
      <c r="G316" s="20"/>
    </row>
    <row r="317">
      <c r="G317" s="20"/>
    </row>
    <row r="318">
      <c r="G318" s="20"/>
    </row>
    <row r="319">
      <c r="G319" s="20"/>
    </row>
    <row r="320">
      <c r="G320" s="20"/>
    </row>
    <row r="321">
      <c r="G321" s="20"/>
    </row>
    <row r="322">
      <c r="G322" s="20"/>
    </row>
    <row r="323">
      <c r="G323" s="20"/>
    </row>
    <row r="324">
      <c r="G324" s="20"/>
    </row>
    <row r="325">
      <c r="G325" s="20"/>
    </row>
    <row r="326">
      <c r="G326" s="20"/>
    </row>
    <row r="327">
      <c r="G327" s="20"/>
    </row>
    <row r="328">
      <c r="G328" s="20"/>
    </row>
    <row r="329">
      <c r="G329" s="20"/>
    </row>
    <row r="330">
      <c r="G330" s="20"/>
    </row>
    <row r="331">
      <c r="G331" s="20"/>
    </row>
    <row r="332">
      <c r="G332" s="20"/>
    </row>
    <row r="333">
      <c r="G333" s="20"/>
    </row>
    <row r="334">
      <c r="G334" s="20"/>
    </row>
    <row r="335">
      <c r="G335" s="20"/>
    </row>
    <row r="336">
      <c r="G336" s="20"/>
    </row>
    <row r="337">
      <c r="G337" s="20"/>
    </row>
    <row r="338">
      <c r="G338" s="20"/>
    </row>
    <row r="339">
      <c r="G339" s="20"/>
    </row>
    <row r="340">
      <c r="G340" s="20"/>
    </row>
    <row r="341">
      <c r="G341" s="20"/>
    </row>
    <row r="342">
      <c r="G342" s="20"/>
    </row>
    <row r="343">
      <c r="G343" s="20"/>
    </row>
    <row r="344">
      <c r="G344" s="20"/>
    </row>
    <row r="345">
      <c r="G345" s="20"/>
    </row>
    <row r="346">
      <c r="G346" s="20"/>
    </row>
    <row r="347">
      <c r="G347" s="20"/>
    </row>
    <row r="348">
      <c r="G348" s="20"/>
    </row>
    <row r="349">
      <c r="G349" s="20"/>
    </row>
    <row r="350">
      <c r="G350" s="20"/>
    </row>
    <row r="351">
      <c r="G351" s="20"/>
    </row>
    <row r="352">
      <c r="G352" s="20"/>
    </row>
    <row r="353">
      <c r="G353" s="20"/>
    </row>
    <row r="354">
      <c r="G354" s="20"/>
    </row>
    <row r="355">
      <c r="G355" s="20"/>
    </row>
    <row r="356">
      <c r="G356" s="20"/>
    </row>
    <row r="357">
      <c r="G357" s="20"/>
    </row>
    <row r="358">
      <c r="G358" s="20"/>
    </row>
    <row r="359">
      <c r="G359" s="20"/>
    </row>
    <row r="360">
      <c r="G360" s="20"/>
    </row>
    <row r="361">
      <c r="G361" s="20"/>
    </row>
    <row r="362">
      <c r="G362" s="20"/>
    </row>
    <row r="363">
      <c r="G363" s="20"/>
    </row>
    <row r="364">
      <c r="G364" s="20"/>
    </row>
    <row r="365">
      <c r="G365" s="20"/>
    </row>
    <row r="366">
      <c r="G366" s="20"/>
    </row>
    <row r="367">
      <c r="G367" s="20"/>
    </row>
    <row r="368">
      <c r="G368" s="20"/>
    </row>
    <row r="369">
      <c r="G369" s="20"/>
    </row>
    <row r="370">
      <c r="G370" s="20"/>
    </row>
    <row r="371">
      <c r="G371" s="20"/>
    </row>
    <row r="372">
      <c r="G372" s="20"/>
    </row>
    <row r="373">
      <c r="G373" s="20"/>
    </row>
    <row r="374">
      <c r="G374" s="20"/>
    </row>
    <row r="375">
      <c r="G375" s="20"/>
    </row>
    <row r="376">
      <c r="G376" s="20"/>
    </row>
    <row r="377">
      <c r="G377" s="20"/>
    </row>
    <row r="378">
      <c r="G378" s="20"/>
    </row>
    <row r="379">
      <c r="G379" s="20"/>
    </row>
    <row r="380">
      <c r="G380" s="20"/>
    </row>
    <row r="381">
      <c r="G381" s="20"/>
    </row>
    <row r="382">
      <c r="G382" s="20"/>
    </row>
    <row r="383">
      <c r="G383" s="20"/>
    </row>
    <row r="384">
      <c r="G384" s="20"/>
    </row>
    <row r="385">
      <c r="G385" s="20"/>
    </row>
    <row r="386">
      <c r="G386" s="20"/>
    </row>
    <row r="387">
      <c r="G387" s="20"/>
    </row>
    <row r="388">
      <c r="G388" s="20"/>
    </row>
    <row r="389">
      <c r="G389" s="20"/>
    </row>
    <row r="390">
      <c r="G390" s="20"/>
    </row>
    <row r="391">
      <c r="G391" s="20"/>
    </row>
    <row r="392">
      <c r="G392" s="20"/>
    </row>
    <row r="393">
      <c r="G393" s="20"/>
    </row>
    <row r="394">
      <c r="G394" s="20"/>
    </row>
    <row r="395">
      <c r="G395" s="20"/>
    </row>
    <row r="396">
      <c r="G396" s="20"/>
    </row>
    <row r="397">
      <c r="G397" s="20"/>
    </row>
    <row r="398">
      <c r="G398" s="20"/>
    </row>
    <row r="399">
      <c r="G399" s="20"/>
    </row>
    <row r="400">
      <c r="G400" s="20"/>
    </row>
    <row r="401">
      <c r="G401" s="20"/>
    </row>
    <row r="402">
      <c r="G402" s="20"/>
    </row>
    <row r="403">
      <c r="G403" s="20"/>
    </row>
    <row r="404">
      <c r="G404" s="20"/>
    </row>
    <row r="405">
      <c r="G405" s="20"/>
    </row>
    <row r="406">
      <c r="G406" s="20"/>
    </row>
    <row r="407">
      <c r="G407" s="20"/>
    </row>
    <row r="408">
      <c r="G408" s="20"/>
    </row>
    <row r="409">
      <c r="G409" s="20"/>
    </row>
    <row r="410">
      <c r="G410" s="20"/>
    </row>
    <row r="411">
      <c r="G411" s="20"/>
    </row>
    <row r="412">
      <c r="G412" s="20"/>
    </row>
    <row r="413">
      <c r="G413" s="20"/>
    </row>
    <row r="414">
      <c r="G414" s="20"/>
    </row>
    <row r="415">
      <c r="G415" s="20"/>
    </row>
    <row r="416">
      <c r="G416" s="20"/>
    </row>
    <row r="417">
      <c r="G417" s="20"/>
    </row>
    <row r="418">
      <c r="G418" s="20"/>
    </row>
    <row r="419">
      <c r="G419" s="20"/>
    </row>
    <row r="420">
      <c r="G420" s="20"/>
    </row>
    <row r="421">
      <c r="G421" s="20"/>
    </row>
    <row r="422">
      <c r="G422" s="20"/>
    </row>
    <row r="423">
      <c r="G423" s="20"/>
    </row>
    <row r="424">
      <c r="G424" s="20"/>
    </row>
    <row r="425">
      <c r="G425" s="20"/>
    </row>
    <row r="426">
      <c r="G426" s="20"/>
    </row>
    <row r="427">
      <c r="G427" s="20"/>
    </row>
    <row r="428">
      <c r="G428" s="20"/>
    </row>
    <row r="429">
      <c r="G429" s="20"/>
    </row>
    <row r="430">
      <c r="G430" s="20"/>
    </row>
    <row r="431">
      <c r="G431" s="20"/>
    </row>
    <row r="432">
      <c r="G432" s="20"/>
    </row>
    <row r="433">
      <c r="G433" s="20"/>
    </row>
    <row r="434">
      <c r="G434" s="20"/>
    </row>
    <row r="435">
      <c r="G435" s="20"/>
    </row>
    <row r="436">
      <c r="G436" s="20"/>
    </row>
    <row r="437">
      <c r="G437" s="20"/>
    </row>
    <row r="438">
      <c r="G438" s="20"/>
    </row>
    <row r="439">
      <c r="G439" s="20"/>
    </row>
    <row r="440">
      <c r="G440" s="20"/>
    </row>
    <row r="441">
      <c r="G441" s="20"/>
    </row>
    <row r="442">
      <c r="G442" s="20"/>
    </row>
    <row r="443">
      <c r="G443" s="20"/>
    </row>
    <row r="444">
      <c r="G444" s="20"/>
    </row>
    <row r="445">
      <c r="G445" s="20"/>
    </row>
    <row r="446">
      <c r="G446" s="20"/>
    </row>
    <row r="447">
      <c r="G447" s="20"/>
    </row>
    <row r="448">
      <c r="G448" s="20"/>
    </row>
    <row r="449">
      <c r="G449" s="20"/>
    </row>
    <row r="450">
      <c r="G450" s="20"/>
    </row>
    <row r="451">
      <c r="G451" s="20"/>
    </row>
    <row r="452">
      <c r="G452" s="20"/>
    </row>
    <row r="453">
      <c r="G453" s="20"/>
    </row>
    <row r="454">
      <c r="G454" s="20"/>
    </row>
    <row r="455">
      <c r="G455" s="20"/>
    </row>
    <row r="456">
      <c r="G456" s="20"/>
    </row>
    <row r="457">
      <c r="G457" s="20"/>
    </row>
    <row r="458">
      <c r="G458" s="20"/>
    </row>
    <row r="459">
      <c r="G459" s="20"/>
    </row>
    <row r="460">
      <c r="G460" s="20"/>
    </row>
    <row r="461">
      <c r="G461" s="20"/>
    </row>
    <row r="462">
      <c r="G462" s="20"/>
    </row>
    <row r="463">
      <c r="G463" s="20"/>
    </row>
    <row r="464">
      <c r="G464" s="20"/>
    </row>
    <row r="465">
      <c r="G465" s="20"/>
    </row>
    <row r="466">
      <c r="G466" s="20"/>
    </row>
    <row r="467">
      <c r="G467" s="20"/>
    </row>
    <row r="468">
      <c r="G468" s="20"/>
    </row>
    <row r="469">
      <c r="G469" s="20"/>
    </row>
    <row r="470">
      <c r="G470" s="20"/>
    </row>
    <row r="471">
      <c r="G471" s="20"/>
    </row>
    <row r="472">
      <c r="G472" s="20"/>
    </row>
    <row r="473">
      <c r="G473" s="20"/>
    </row>
    <row r="474">
      <c r="G474" s="20"/>
    </row>
    <row r="475">
      <c r="G475" s="20"/>
    </row>
    <row r="476">
      <c r="G476" s="20"/>
    </row>
    <row r="477">
      <c r="G477" s="20"/>
    </row>
    <row r="478">
      <c r="G478" s="20"/>
    </row>
    <row r="479">
      <c r="G479" s="20"/>
    </row>
    <row r="480">
      <c r="G480" s="20"/>
    </row>
    <row r="481">
      <c r="G481" s="20"/>
    </row>
    <row r="482">
      <c r="G482" s="20"/>
    </row>
    <row r="483">
      <c r="G483" s="20"/>
    </row>
    <row r="484">
      <c r="G484" s="20"/>
    </row>
    <row r="485">
      <c r="G485" s="20"/>
    </row>
    <row r="486">
      <c r="G486" s="20"/>
    </row>
    <row r="487">
      <c r="G487" s="20"/>
    </row>
    <row r="488">
      <c r="G488" s="20"/>
    </row>
    <row r="489">
      <c r="G489" s="20"/>
    </row>
    <row r="490">
      <c r="G490" s="20"/>
    </row>
    <row r="491">
      <c r="G491" s="20"/>
    </row>
    <row r="492">
      <c r="G492" s="20"/>
    </row>
    <row r="493">
      <c r="G493" s="20"/>
    </row>
    <row r="494">
      <c r="G494" s="20"/>
    </row>
    <row r="495">
      <c r="G495" s="20"/>
    </row>
    <row r="496">
      <c r="G496" s="20"/>
    </row>
    <row r="497">
      <c r="G497" s="20"/>
    </row>
    <row r="498">
      <c r="G498" s="20"/>
    </row>
    <row r="499">
      <c r="G499" s="20"/>
    </row>
    <row r="500">
      <c r="G500" s="20"/>
    </row>
    <row r="501">
      <c r="G501" s="20"/>
    </row>
    <row r="502">
      <c r="G502" s="20"/>
    </row>
    <row r="503">
      <c r="G503" s="20"/>
    </row>
    <row r="504">
      <c r="G504" s="20"/>
    </row>
    <row r="505">
      <c r="G505" s="20"/>
    </row>
    <row r="506">
      <c r="G506" s="20"/>
    </row>
    <row r="507">
      <c r="G507" s="20"/>
    </row>
    <row r="508">
      <c r="G508" s="20"/>
    </row>
    <row r="509">
      <c r="G509" s="20"/>
    </row>
    <row r="510">
      <c r="G510" s="20"/>
    </row>
    <row r="511">
      <c r="G511" s="20"/>
    </row>
    <row r="512">
      <c r="G512" s="20"/>
    </row>
    <row r="513">
      <c r="G513" s="20"/>
    </row>
    <row r="514">
      <c r="G514" s="20"/>
    </row>
    <row r="515">
      <c r="G515" s="20"/>
    </row>
    <row r="516">
      <c r="G516" s="20"/>
    </row>
    <row r="517">
      <c r="G517" s="20"/>
    </row>
    <row r="518">
      <c r="G518" s="20"/>
    </row>
    <row r="519">
      <c r="G519" s="20"/>
    </row>
    <row r="520">
      <c r="G520" s="20"/>
    </row>
    <row r="521">
      <c r="G521" s="20"/>
    </row>
    <row r="522">
      <c r="G522" s="20"/>
    </row>
    <row r="523">
      <c r="G523" s="20"/>
    </row>
    <row r="524">
      <c r="G524" s="20"/>
    </row>
    <row r="525">
      <c r="G525" s="20"/>
    </row>
    <row r="526">
      <c r="G526" s="20"/>
    </row>
    <row r="527">
      <c r="G527" s="20"/>
    </row>
    <row r="528">
      <c r="G528" s="20"/>
    </row>
    <row r="529">
      <c r="G529" s="20"/>
    </row>
    <row r="530">
      <c r="G530" s="20"/>
    </row>
    <row r="531">
      <c r="G531" s="20"/>
    </row>
    <row r="532">
      <c r="G532" s="20"/>
    </row>
    <row r="533">
      <c r="G533" s="20"/>
    </row>
    <row r="534">
      <c r="G534" s="20"/>
    </row>
    <row r="535">
      <c r="G535" s="20"/>
    </row>
    <row r="536">
      <c r="G536" s="20"/>
    </row>
    <row r="537">
      <c r="G537" s="20"/>
    </row>
    <row r="538">
      <c r="G538" s="20"/>
    </row>
    <row r="539">
      <c r="G539" s="20"/>
    </row>
    <row r="540">
      <c r="G540" s="20"/>
    </row>
    <row r="541">
      <c r="G541" s="20"/>
    </row>
    <row r="542">
      <c r="G542" s="20"/>
    </row>
    <row r="543">
      <c r="G543" s="20"/>
    </row>
    <row r="544">
      <c r="G544" s="20"/>
    </row>
    <row r="545">
      <c r="G545" s="20"/>
    </row>
    <row r="546">
      <c r="G546" s="20"/>
    </row>
    <row r="547">
      <c r="G547" s="20"/>
    </row>
    <row r="548">
      <c r="G548" s="20"/>
    </row>
    <row r="549">
      <c r="G549" s="20"/>
    </row>
    <row r="550">
      <c r="G550" s="20"/>
    </row>
    <row r="551">
      <c r="G551" s="20"/>
    </row>
    <row r="552">
      <c r="G552" s="20"/>
    </row>
    <row r="553">
      <c r="G553" s="20"/>
    </row>
    <row r="554">
      <c r="G554" s="20"/>
    </row>
    <row r="555">
      <c r="G555" s="20"/>
    </row>
    <row r="556">
      <c r="G556" s="20"/>
    </row>
    <row r="557">
      <c r="G557" s="20"/>
    </row>
    <row r="558">
      <c r="G558" s="20"/>
    </row>
    <row r="559">
      <c r="G559" s="20"/>
    </row>
    <row r="560">
      <c r="G560" s="20"/>
    </row>
    <row r="561">
      <c r="G561" s="20"/>
    </row>
    <row r="562">
      <c r="G562" s="20"/>
    </row>
    <row r="563">
      <c r="G563" s="20"/>
    </row>
    <row r="564">
      <c r="G564" s="20"/>
    </row>
    <row r="565">
      <c r="G565" s="20"/>
    </row>
    <row r="566">
      <c r="G566" s="20"/>
    </row>
    <row r="567">
      <c r="G567" s="20"/>
    </row>
    <row r="568">
      <c r="G568" s="20"/>
    </row>
    <row r="569">
      <c r="G569" s="20"/>
    </row>
    <row r="570">
      <c r="G570" s="20"/>
    </row>
    <row r="571">
      <c r="G571" s="20"/>
    </row>
    <row r="572">
      <c r="G572" s="20"/>
    </row>
    <row r="573">
      <c r="G573" s="20"/>
    </row>
    <row r="574">
      <c r="G574" s="20"/>
    </row>
    <row r="575">
      <c r="G575" s="20"/>
    </row>
    <row r="576">
      <c r="G576" s="20"/>
    </row>
    <row r="577">
      <c r="G577" s="20"/>
    </row>
    <row r="578">
      <c r="G578" s="20"/>
    </row>
    <row r="579">
      <c r="G579" s="20"/>
    </row>
    <row r="580">
      <c r="G580" s="20"/>
    </row>
    <row r="581">
      <c r="G581" s="20"/>
    </row>
    <row r="582">
      <c r="G582" s="20"/>
    </row>
    <row r="583">
      <c r="G583" s="20"/>
    </row>
    <row r="584">
      <c r="G584" s="20"/>
    </row>
    <row r="585">
      <c r="G585" s="20"/>
    </row>
    <row r="586">
      <c r="G586" s="20"/>
    </row>
    <row r="587">
      <c r="G587" s="20"/>
    </row>
    <row r="588">
      <c r="G588" s="20"/>
    </row>
    <row r="589">
      <c r="G589" s="20"/>
    </row>
    <row r="590">
      <c r="G590" s="20"/>
    </row>
    <row r="591">
      <c r="G591" s="20"/>
    </row>
    <row r="592">
      <c r="G592" s="20"/>
    </row>
    <row r="593">
      <c r="G593" s="20"/>
    </row>
    <row r="594">
      <c r="G594" s="20"/>
    </row>
    <row r="595">
      <c r="G595" s="20"/>
    </row>
    <row r="596">
      <c r="G596" s="20"/>
    </row>
    <row r="597">
      <c r="G597" s="20"/>
    </row>
    <row r="598">
      <c r="G598" s="20"/>
    </row>
    <row r="599">
      <c r="G599" s="20"/>
    </row>
    <row r="600">
      <c r="G600" s="20"/>
    </row>
    <row r="601">
      <c r="G601" s="20"/>
    </row>
    <row r="602">
      <c r="G602" s="20"/>
    </row>
    <row r="603">
      <c r="G603" s="20"/>
    </row>
    <row r="604">
      <c r="G604" s="20"/>
    </row>
    <row r="605">
      <c r="G605" s="20"/>
    </row>
    <row r="606">
      <c r="G606" s="20"/>
    </row>
    <row r="607">
      <c r="G607" s="20"/>
    </row>
    <row r="608">
      <c r="G608" s="20"/>
    </row>
    <row r="609">
      <c r="G609" s="20"/>
    </row>
    <row r="610">
      <c r="G610" s="20"/>
    </row>
    <row r="611">
      <c r="G611" s="20"/>
    </row>
    <row r="612">
      <c r="G612" s="20"/>
    </row>
    <row r="613">
      <c r="G613" s="20"/>
    </row>
    <row r="614">
      <c r="G614" s="20"/>
    </row>
    <row r="615">
      <c r="G615" s="20"/>
    </row>
    <row r="616">
      <c r="G616" s="20"/>
    </row>
    <row r="617">
      <c r="G617" s="20"/>
    </row>
    <row r="618">
      <c r="G618" s="20"/>
    </row>
    <row r="619">
      <c r="G619" s="20"/>
    </row>
    <row r="620">
      <c r="G620" s="20"/>
    </row>
    <row r="621">
      <c r="G621" s="20"/>
    </row>
    <row r="622">
      <c r="G622" s="20"/>
    </row>
    <row r="623">
      <c r="G623" s="20"/>
    </row>
    <row r="624">
      <c r="G624" s="20"/>
    </row>
    <row r="625">
      <c r="G625" s="20"/>
    </row>
    <row r="626">
      <c r="G626" s="20"/>
    </row>
    <row r="627">
      <c r="G627" s="20"/>
    </row>
    <row r="628">
      <c r="G628" s="20"/>
    </row>
    <row r="629">
      <c r="G629" s="20"/>
    </row>
    <row r="630">
      <c r="G630" s="20"/>
    </row>
    <row r="631">
      <c r="G631" s="20"/>
    </row>
    <row r="632">
      <c r="G632" s="20"/>
    </row>
    <row r="633">
      <c r="G633" s="20"/>
    </row>
    <row r="634">
      <c r="G634" s="20"/>
    </row>
    <row r="635">
      <c r="G635" s="20"/>
    </row>
    <row r="636">
      <c r="G636" s="20"/>
    </row>
    <row r="637">
      <c r="G637" s="20"/>
    </row>
    <row r="638">
      <c r="G638" s="20"/>
    </row>
    <row r="639">
      <c r="G639" s="20"/>
    </row>
    <row r="640">
      <c r="G640" s="20"/>
    </row>
    <row r="641">
      <c r="G641" s="20"/>
    </row>
    <row r="642">
      <c r="G642" s="20"/>
    </row>
    <row r="643">
      <c r="G643" s="20"/>
    </row>
    <row r="644">
      <c r="G644" s="20"/>
    </row>
    <row r="645">
      <c r="G645" s="20"/>
    </row>
    <row r="646">
      <c r="G646" s="20"/>
    </row>
    <row r="647">
      <c r="G647" s="20"/>
    </row>
    <row r="648">
      <c r="G648" s="20"/>
    </row>
    <row r="649">
      <c r="G649" s="20"/>
    </row>
    <row r="650">
      <c r="G650" s="20"/>
    </row>
    <row r="651">
      <c r="G651" s="20"/>
    </row>
    <row r="652">
      <c r="G652" s="20"/>
    </row>
    <row r="653">
      <c r="G653" s="20"/>
    </row>
    <row r="654">
      <c r="G654" s="20"/>
    </row>
    <row r="655">
      <c r="G655" s="20"/>
    </row>
    <row r="656">
      <c r="G656" s="20"/>
    </row>
    <row r="657">
      <c r="G657" s="20"/>
    </row>
    <row r="658">
      <c r="G658" s="20"/>
    </row>
    <row r="659">
      <c r="G659" s="20"/>
    </row>
    <row r="660">
      <c r="G660" s="20"/>
    </row>
    <row r="661">
      <c r="G661" s="20"/>
    </row>
    <row r="662">
      <c r="G662" s="20"/>
    </row>
    <row r="663">
      <c r="G663" s="20"/>
    </row>
    <row r="664">
      <c r="G664" s="20"/>
    </row>
    <row r="665">
      <c r="G665" s="20"/>
    </row>
    <row r="666">
      <c r="G666" s="20"/>
    </row>
    <row r="667">
      <c r="G667" s="20"/>
    </row>
    <row r="668">
      <c r="G668" s="20"/>
    </row>
    <row r="669">
      <c r="G669" s="20"/>
    </row>
    <row r="670">
      <c r="G670" s="20"/>
    </row>
    <row r="671">
      <c r="G671" s="20"/>
    </row>
    <row r="672">
      <c r="G672" s="20"/>
    </row>
    <row r="673">
      <c r="G673" s="20"/>
    </row>
    <row r="674">
      <c r="G674" s="20"/>
    </row>
    <row r="675">
      <c r="G675" s="20"/>
    </row>
    <row r="676">
      <c r="G676" s="20"/>
    </row>
    <row r="677">
      <c r="G677" s="20"/>
    </row>
    <row r="678">
      <c r="G678" s="20"/>
    </row>
    <row r="679">
      <c r="G679" s="20"/>
    </row>
    <row r="680">
      <c r="G680" s="20"/>
    </row>
    <row r="681">
      <c r="G681" s="20"/>
    </row>
    <row r="682">
      <c r="G682" s="20"/>
    </row>
    <row r="683">
      <c r="G683" s="20"/>
    </row>
    <row r="684">
      <c r="G684" s="20"/>
    </row>
    <row r="685">
      <c r="G685" s="20"/>
    </row>
    <row r="686">
      <c r="G686" s="20"/>
    </row>
    <row r="687">
      <c r="G687" s="20"/>
    </row>
    <row r="688">
      <c r="G688" s="20"/>
    </row>
    <row r="689">
      <c r="G689" s="20"/>
    </row>
    <row r="690">
      <c r="G690" s="20"/>
    </row>
    <row r="691">
      <c r="G691" s="20"/>
    </row>
    <row r="692">
      <c r="G692" s="20"/>
    </row>
    <row r="693">
      <c r="G693" s="20"/>
    </row>
    <row r="694">
      <c r="G694" s="20"/>
    </row>
    <row r="695">
      <c r="G695" s="20"/>
    </row>
    <row r="696">
      <c r="G696" s="20"/>
    </row>
    <row r="697">
      <c r="G697" s="20"/>
    </row>
    <row r="698">
      <c r="G698" s="20"/>
    </row>
    <row r="699">
      <c r="G699" s="20"/>
    </row>
    <row r="700">
      <c r="G700" s="20"/>
    </row>
    <row r="701">
      <c r="G701" s="20"/>
    </row>
    <row r="702">
      <c r="G702" s="20"/>
    </row>
    <row r="703">
      <c r="G703" s="20"/>
    </row>
    <row r="704">
      <c r="G704" s="20"/>
    </row>
    <row r="705">
      <c r="G705" s="20"/>
    </row>
    <row r="706">
      <c r="G706" s="20"/>
    </row>
    <row r="707">
      <c r="G707" s="20"/>
    </row>
    <row r="708">
      <c r="G708" s="20"/>
    </row>
    <row r="709">
      <c r="G709" s="20"/>
    </row>
    <row r="710">
      <c r="G710" s="20"/>
    </row>
    <row r="711">
      <c r="G711" s="20"/>
    </row>
    <row r="712">
      <c r="G712" s="20"/>
    </row>
    <row r="713">
      <c r="G713" s="20"/>
    </row>
    <row r="714">
      <c r="G714" s="20"/>
    </row>
    <row r="715">
      <c r="G715" s="20"/>
    </row>
    <row r="716">
      <c r="G716" s="20"/>
    </row>
    <row r="717">
      <c r="G717" s="20"/>
    </row>
    <row r="718">
      <c r="G718" s="20"/>
    </row>
    <row r="719">
      <c r="G719" s="20"/>
    </row>
    <row r="720">
      <c r="G720" s="20"/>
    </row>
    <row r="721">
      <c r="G721" s="20"/>
    </row>
    <row r="722">
      <c r="G722" s="20"/>
    </row>
    <row r="723">
      <c r="G723" s="20"/>
    </row>
    <row r="724">
      <c r="G724" s="20"/>
    </row>
    <row r="725">
      <c r="G725" s="20"/>
    </row>
    <row r="726">
      <c r="G726" s="20"/>
    </row>
    <row r="727">
      <c r="G727" s="20"/>
    </row>
    <row r="728">
      <c r="G728" s="20"/>
    </row>
    <row r="729">
      <c r="G729" s="20"/>
    </row>
    <row r="730">
      <c r="G730" s="20"/>
    </row>
    <row r="731">
      <c r="G731" s="20"/>
    </row>
    <row r="732">
      <c r="G732" s="20"/>
    </row>
    <row r="733">
      <c r="G733" s="20"/>
    </row>
    <row r="734">
      <c r="G734" s="20"/>
    </row>
    <row r="735">
      <c r="G735" s="20"/>
    </row>
    <row r="736">
      <c r="G736" s="20"/>
    </row>
    <row r="737">
      <c r="G737" s="20"/>
    </row>
    <row r="738">
      <c r="G738" s="20"/>
    </row>
    <row r="739">
      <c r="G739" s="20"/>
    </row>
    <row r="740">
      <c r="G740" s="20"/>
    </row>
    <row r="741">
      <c r="G741" s="20"/>
    </row>
    <row r="742">
      <c r="G742" s="20"/>
    </row>
    <row r="743">
      <c r="G743" s="20"/>
    </row>
    <row r="744">
      <c r="G744" s="20"/>
    </row>
    <row r="745">
      <c r="G745" s="20"/>
    </row>
    <row r="746">
      <c r="G746" s="20"/>
    </row>
    <row r="747">
      <c r="G747" s="20"/>
    </row>
    <row r="748">
      <c r="G748" s="20"/>
    </row>
    <row r="749">
      <c r="G749" s="20"/>
    </row>
    <row r="750">
      <c r="G750" s="20"/>
    </row>
    <row r="751">
      <c r="G751" s="20"/>
    </row>
    <row r="752">
      <c r="G752" s="20"/>
    </row>
    <row r="753">
      <c r="G753" s="20"/>
    </row>
    <row r="754">
      <c r="G754" s="20"/>
    </row>
    <row r="755">
      <c r="G755" s="20"/>
    </row>
    <row r="756">
      <c r="G756" s="20"/>
    </row>
    <row r="757">
      <c r="G757" s="20"/>
    </row>
    <row r="758">
      <c r="G758" s="20"/>
    </row>
    <row r="759">
      <c r="G759" s="20"/>
    </row>
    <row r="760">
      <c r="G760" s="20"/>
    </row>
    <row r="761">
      <c r="G761" s="20"/>
    </row>
    <row r="762">
      <c r="G762" s="20"/>
    </row>
    <row r="763">
      <c r="G763" s="20"/>
    </row>
    <row r="764">
      <c r="G764" s="20"/>
    </row>
    <row r="765">
      <c r="G765" s="20"/>
    </row>
    <row r="766">
      <c r="G766" s="20"/>
    </row>
    <row r="767">
      <c r="G767" s="20"/>
    </row>
    <row r="768">
      <c r="G768" s="20"/>
    </row>
    <row r="769">
      <c r="G769" s="20"/>
    </row>
    <row r="770">
      <c r="G770" s="20"/>
    </row>
    <row r="771">
      <c r="G771" s="20"/>
    </row>
    <row r="772">
      <c r="G772" s="20"/>
    </row>
    <row r="773">
      <c r="G773" s="20"/>
    </row>
    <row r="774">
      <c r="G774" s="20"/>
    </row>
    <row r="775">
      <c r="G775" s="20"/>
    </row>
    <row r="776">
      <c r="G776" s="20"/>
    </row>
    <row r="777">
      <c r="G777" s="20"/>
    </row>
    <row r="778">
      <c r="G778" s="20"/>
    </row>
    <row r="779">
      <c r="G779" s="20"/>
    </row>
    <row r="780">
      <c r="G780" s="20"/>
    </row>
    <row r="781">
      <c r="G781" s="20"/>
    </row>
    <row r="782">
      <c r="G782" s="20"/>
    </row>
    <row r="783">
      <c r="G783" s="20"/>
    </row>
    <row r="784">
      <c r="G784" s="20"/>
    </row>
    <row r="785">
      <c r="G785" s="20"/>
    </row>
    <row r="786">
      <c r="G786" s="20"/>
    </row>
    <row r="787">
      <c r="G787" s="20"/>
    </row>
    <row r="788">
      <c r="G788" s="20"/>
    </row>
    <row r="789">
      <c r="G789" s="20"/>
    </row>
    <row r="790">
      <c r="G790" s="20"/>
    </row>
    <row r="791">
      <c r="G791" s="20"/>
    </row>
    <row r="792">
      <c r="G792" s="20"/>
    </row>
    <row r="793">
      <c r="G793" s="20"/>
    </row>
    <row r="794">
      <c r="G794" s="20"/>
    </row>
    <row r="795">
      <c r="G795" s="20"/>
    </row>
    <row r="796">
      <c r="G796" s="20"/>
    </row>
    <row r="797">
      <c r="G797" s="20"/>
    </row>
    <row r="798">
      <c r="G798" s="20"/>
    </row>
    <row r="799">
      <c r="G799" s="20"/>
    </row>
    <row r="800">
      <c r="G800" s="20"/>
    </row>
    <row r="801">
      <c r="G801" s="20"/>
    </row>
    <row r="802">
      <c r="G802" s="20"/>
    </row>
    <row r="803">
      <c r="G803" s="20"/>
    </row>
    <row r="804">
      <c r="G804" s="20"/>
    </row>
    <row r="805">
      <c r="G805" s="20"/>
    </row>
    <row r="806">
      <c r="G806" s="20"/>
    </row>
    <row r="807">
      <c r="G807" s="20"/>
    </row>
    <row r="808">
      <c r="G808" s="20"/>
    </row>
    <row r="809">
      <c r="G809" s="20"/>
    </row>
    <row r="810">
      <c r="G810" s="20"/>
    </row>
    <row r="811">
      <c r="G811" s="20"/>
    </row>
    <row r="812">
      <c r="G812" s="20"/>
    </row>
    <row r="813">
      <c r="G813" s="20"/>
    </row>
    <row r="814">
      <c r="G814" s="20"/>
    </row>
    <row r="815">
      <c r="G815" s="20"/>
    </row>
    <row r="816">
      <c r="G816" s="20"/>
    </row>
    <row r="817">
      <c r="G817" s="20"/>
    </row>
    <row r="818">
      <c r="G818" s="20"/>
    </row>
    <row r="819">
      <c r="G819" s="20"/>
    </row>
    <row r="820">
      <c r="G820" s="20"/>
    </row>
    <row r="821">
      <c r="G821" s="20"/>
    </row>
    <row r="822">
      <c r="G822" s="20"/>
    </row>
    <row r="823">
      <c r="G823" s="20"/>
    </row>
    <row r="824">
      <c r="G824" s="20"/>
    </row>
    <row r="825">
      <c r="G825" s="20"/>
    </row>
    <row r="826">
      <c r="G826" s="20"/>
    </row>
    <row r="827">
      <c r="G827" s="20"/>
    </row>
    <row r="828">
      <c r="G828" s="20"/>
    </row>
    <row r="829">
      <c r="G829" s="20"/>
    </row>
    <row r="830">
      <c r="G830" s="20"/>
    </row>
    <row r="831">
      <c r="G831" s="20"/>
    </row>
    <row r="832">
      <c r="G832" s="20"/>
    </row>
    <row r="833">
      <c r="G833" s="20"/>
    </row>
    <row r="834">
      <c r="G834" s="20"/>
    </row>
    <row r="835">
      <c r="G835" s="20"/>
    </row>
    <row r="836">
      <c r="G836" s="20"/>
    </row>
    <row r="837">
      <c r="G837" s="20"/>
    </row>
    <row r="838">
      <c r="G838" s="20"/>
    </row>
    <row r="839">
      <c r="G839" s="20"/>
    </row>
    <row r="840">
      <c r="G840" s="20"/>
    </row>
    <row r="841">
      <c r="G841" s="20"/>
    </row>
    <row r="842">
      <c r="G842" s="20"/>
    </row>
    <row r="843">
      <c r="G843" s="20"/>
    </row>
    <row r="844">
      <c r="G844" s="20"/>
    </row>
    <row r="845">
      <c r="G845" s="20"/>
    </row>
    <row r="846">
      <c r="G846" s="20"/>
    </row>
    <row r="847">
      <c r="G847" s="20"/>
    </row>
    <row r="848">
      <c r="G848" s="20"/>
    </row>
    <row r="849">
      <c r="G849" s="20"/>
    </row>
    <row r="850">
      <c r="G850" s="20"/>
    </row>
    <row r="851">
      <c r="G851" s="20"/>
    </row>
    <row r="852">
      <c r="G852" s="20"/>
    </row>
    <row r="853">
      <c r="G853" s="20"/>
    </row>
    <row r="854">
      <c r="G854" s="20"/>
    </row>
    <row r="855">
      <c r="G855" s="20"/>
    </row>
    <row r="856">
      <c r="G856" s="20"/>
    </row>
    <row r="857">
      <c r="G857" s="20"/>
    </row>
    <row r="858">
      <c r="G858" s="20"/>
    </row>
    <row r="859">
      <c r="G859" s="20"/>
    </row>
    <row r="860">
      <c r="G860" s="20"/>
    </row>
    <row r="861">
      <c r="G861" s="20"/>
    </row>
    <row r="862">
      <c r="G862" s="20"/>
    </row>
    <row r="863">
      <c r="G863" s="20"/>
    </row>
    <row r="864">
      <c r="G864" s="20"/>
    </row>
    <row r="865">
      <c r="G865" s="20"/>
    </row>
    <row r="866">
      <c r="G866" s="20"/>
    </row>
    <row r="867">
      <c r="G867" s="20"/>
    </row>
    <row r="868">
      <c r="G868" s="20"/>
    </row>
    <row r="869">
      <c r="G869" s="20"/>
    </row>
    <row r="870">
      <c r="G870" s="20"/>
    </row>
    <row r="871">
      <c r="G871" s="20"/>
    </row>
    <row r="872">
      <c r="G872" s="20"/>
    </row>
    <row r="873">
      <c r="G873" s="20"/>
    </row>
    <row r="874">
      <c r="G874" s="20"/>
    </row>
    <row r="875">
      <c r="G875" s="20"/>
    </row>
    <row r="876">
      <c r="G876" s="20"/>
    </row>
    <row r="877">
      <c r="G877" s="20"/>
    </row>
    <row r="878">
      <c r="G878" s="20"/>
    </row>
    <row r="879">
      <c r="G879" s="20"/>
    </row>
    <row r="880">
      <c r="G880" s="20"/>
    </row>
    <row r="881">
      <c r="G881" s="20"/>
    </row>
    <row r="882">
      <c r="G882" s="20"/>
    </row>
    <row r="883">
      <c r="G883" s="20"/>
    </row>
    <row r="884">
      <c r="G884" s="20"/>
    </row>
    <row r="885">
      <c r="G885" s="20"/>
    </row>
    <row r="886">
      <c r="G886" s="20"/>
    </row>
    <row r="887">
      <c r="G887" s="20"/>
    </row>
    <row r="888">
      <c r="G888" s="20"/>
    </row>
    <row r="889">
      <c r="G889" s="20"/>
    </row>
    <row r="890">
      <c r="G890" s="20"/>
    </row>
    <row r="891">
      <c r="G891" s="20"/>
    </row>
    <row r="892">
      <c r="G892" s="20"/>
    </row>
    <row r="893">
      <c r="G893" s="20"/>
    </row>
    <row r="894">
      <c r="G894" s="20"/>
    </row>
    <row r="895">
      <c r="G895" s="20"/>
    </row>
    <row r="896">
      <c r="G896" s="20"/>
    </row>
    <row r="897">
      <c r="G897" s="20"/>
    </row>
    <row r="898">
      <c r="G898" s="20"/>
    </row>
    <row r="899">
      <c r="G899" s="20"/>
    </row>
    <row r="900">
      <c r="G900" s="20"/>
    </row>
    <row r="901">
      <c r="G901" s="20"/>
    </row>
    <row r="902">
      <c r="G902" s="20"/>
    </row>
    <row r="903">
      <c r="G903" s="20"/>
    </row>
    <row r="904">
      <c r="G904" s="20"/>
    </row>
    <row r="905">
      <c r="G905" s="20"/>
    </row>
    <row r="906">
      <c r="G906" s="20"/>
    </row>
    <row r="907">
      <c r="G907" s="20"/>
    </row>
    <row r="908">
      <c r="G908" s="20"/>
    </row>
    <row r="909">
      <c r="G909" s="20"/>
    </row>
    <row r="910">
      <c r="G910" s="20"/>
    </row>
    <row r="911">
      <c r="G911" s="20"/>
    </row>
    <row r="912">
      <c r="G912" s="20"/>
    </row>
    <row r="913">
      <c r="G913" s="20"/>
    </row>
    <row r="914">
      <c r="G914" s="20"/>
    </row>
    <row r="915">
      <c r="G915" s="20"/>
    </row>
    <row r="916">
      <c r="G916" s="20"/>
    </row>
    <row r="917">
      <c r="G917" s="20"/>
    </row>
    <row r="918">
      <c r="G918" s="20"/>
    </row>
    <row r="919">
      <c r="G919" s="20"/>
    </row>
    <row r="920">
      <c r="G920" s="20"/>
    </row>
    <row r="921">
      <c r="G921" s="20"/>
    </row>
    <row r="922">
      <c r="G922" s="20"/>
    </row>
    <row r="923">
      <c r="G923" s="20"/>
    </row>
    <row r="924">
      <c r="G924" s="20"/>
    </row>
    <row r="925">
      <c r="G925" s="20"/>
    </row>
    <row r="926">
      <c r="G926" s="20"/>
    </row>
    <row r="927">
      <c r="G927" s="20"/>
    </row>
    <row r="928">
      <c r="G928" s="20"/>
    </row>
    <row r="929">
      <c r="G929" s="20"/>
    </row>
    <row r="930">
      <c r="G930" s="20"/>
    </row>
    <row r="931">
      <c r="G931" s="20"/>
    </row>
    <row r="932">
      <c r="G932" s="20"/>
    </row>
    <row r="933">
      <c r="G933" s="20"/>
    </row>
    <row r="934">
      <c r="G934" s="20"/>
    </row>
    <row r="935">
      <c r="G935" s="20"/>
    </row>
    <row r="936">
      <c r="G936" s="20"/>
    </row>
    <row r="937">
      <c r="G937" s="20"/>
    </row>
    <row r="938">
      <c r="G938" s="20"/>
    </row>
    <row r="939">
      <c r="G939" s="20"/>
    </row>
    <row r="940">
      <c r="G940" s="20"/>
    </row>
    <row r="941">
      <c r="G941" s="20"/>
    </row>
    <row r="942">
      <c r="G942" s="20"/>
    </row>
    <row r="943">
      <c r="G943" s="20"/>
    </row>
    <row r="944">
      <c r="G944" s="20"/>
    </row>
    <row r="945">
      <c r="G945" s="20"/>
    </row>
    <row r="946">
      <c r="G946" s="20"/>
    </row>
    <row r="947">
      <c r="G947" s="20"/>
    </row>
    <row r="948">
      <c r="G948" s="20"/>
    </row>
    <row r="949">
      <c r="G949" s="20"/>
    </row>
    <row r="950">
      <c r="G950" s="20"/>
    </row>
    <row r="951">
      <c r="G951" s="20"/>
    </row>
    <row r="952">
      <c r="G952" s="20"/>
    </row>
    <row r="953">
      <c r="G953" s="20"/>
    </row>
    <row r="954">
      <c r="G954" s="20"/>
    </row>
    <row r="955">
      <c r="G955" s="20"/>
    </row>
    <row r="956">
      <c r="G956" s="20"/>
    </row>
    <row r="957">
      <c r="G957" s="20"/>
    </row>
    <row r="958">
      <c r="G958" s="20"/>
    </row>
    <row r="959">
      <c r="G959" s="20"/>
    </row>
    <row r="960">
      <c r="G960" s="20"/>
    </row>
    <row r="961">
      <c r="G961" s="20"/>
    </row>
    <row r="962">
      <c r="G962" s="20"/>
    </row>
    <row r="963">
      <c r="G963" s="20"/>
    </row>
    <row r="964">
      <c r="G964" s="20"/>
    </row>
    <row r="965">
      <c r="G965" s="20"/>
    </row>
    <row r="966">
      <c r="G966" s="20"/>
    </row>
    <row r="967">
      <c r="G967" s="20"/>
    </row>
    <row r="968">
      <c r="G968" s="20"/>
    </row>
    <row r="969">
      <c r="G969" s="20"/>
    </row>
    <row r="970">
      <c r="G970" s="20"/>
    </row>
    <row r="971">
      <c r="G971" s="20"/>
    </row>
    <row r="972">
      <c r="G972" s="20"/>
    </row>
    <row r="973">
      <c r="G973" s="20"/>
    </row>
    <row r="974">
      <c r="G974" s="20"/>
    </row>
    <row r="975">
      <c r="G975" s="20"/>
    </row>
    <row r="976">
      <c r="G976" s="20"/>
    </row>
    <row r="977">
      <c r="G977" s="20"/>
    </row>
    <row r="978">
      <c r="G978" s="20"/>
    </row>
    <row r="979">
      <c r="G979" s="20"/>
    </row>
    <row r="980">
      <c r="G980" s="20"/>
    </row>
    <row r="981">
      <c r="G981" s="20"/>
    </row>
    <row r="982">
      <c r="G982" s="20"/>
    </row>
    <row r="983">
      <c r="G983" s="20"/>
    </row>
    <row r="984">
      <c r="G984" s="20"/>
    </row>
    <row r="985">
      <c r="G985" s="20"/>
    </row>
    <row r="986">
      <c r="G986" s="20"/>
    </row>
    <row r="987">
      <c r="G987" s="20"/>
    </row>
    <row r="988">
      <c r="G988" s="20"/>
    </row>
    <row r="989">
      <c r="G989" s="20"/>
    </row>
    <row r="990">
      <c r="G990" s="20"/>
    </row>
    <row r="991">
      <c r="G991" s="20"/>
    </row>
    <row r="992">
      <c r="G992" s="20"/>
    </row>
    <row r="993">
      <c r="G993" s="20"/>
    </row>
    <row r="994">
      <c r="G994" s="20"/>
    </row>
    <row r="995">
      <c r="G995" s="20"/>
    </row>
  </sheetData>
  <hyperlinks>
    <hyperlink r:id="rId1" ref="I2"/>
  </hyperlin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26" t="s">
        <v>232</v>
      </c>
      <c r="B1" s="26" t="s">
        <v>242</v>
      </c>
      <c r="C1" s="26" t="s">
        <v>243</v>
      </c>
      <c r="D1" s="26" t="s">
        <v>244</v>
      </c>
      <c r="F1" s="15" t="s">
        <v>245</v>
      </c>
    </row>
    <row r="2">
      <c r="A2" s="26" t="s">
        <v>247</v>
      </c>
      <c r="B2" s="27">
        <v>1417.0</v>
      </c>
      <c r="C2" s="27">
        <v>466.0</v>
      </c>
      <c r="D2" s="27">
        <v>951.0</v>
      </c>
      <c r="F2" s="15" t="s">
        <v>249</v>
      </c>
    </row>
    <row r="3">
      <c r="A3" s="26" t="s">
        <v>250</v>
      </c>
      <c r="B3" s="27">
        <v>3222.0</v>
      </c>
      <c r="C3" s="27">
        <v>2091.0</v>
      </c>
      <c r="D3" s="27">
        <v>1131.0</v>
      </c>
    </row>
    <row r="4">
      <c r="A4" s="26" t="s">
        <v>251</v>
      </c>
      <c r="B4" s="27">
        <v>2565.0</v>
      </c>
      <c r="C4" s="27">
        <v>3615.0</v>
      </c>
      <c r="D4" s="27">
        <v>-1050.0</v>
      </c>
      <c r="F4" s="15" t="s">
        <v>252</v>
      </c>
    </row>
    <row r="5">
      <c r="A5" s="26" t="s">
        <v>253</v>
      </c>
      <c r="B5" s="27">
        <v>3456.0</v>
      </c>
      <c r="C5" s="27">
        <v>5348.0</v>
      </c>
      <c r="D5" s="27">
        <v>-1892.0</v>
      </c>
      <c r="F5" s="21" t="s">
        <v>254</v>
      </c>
    </row>
    <row r="6">
      <c r="A6" s="26" t="s">
        <v>255</v>
      </c>
      <c r="B6" s="27">
        <v>3770.0</v>
      </c>
      <c r="C6" s="27">
        <v>5399.0</v>
      </c>
      <c r="D6" s="27">
        <v>-1629.0</v>
      </c>
    </row>
    <row r="7">
      <c r="A7" s="26" t="s">
        <v>256</v>
      </c>
      <c r="B7" s="27">
        <v>2132.0</v>
      </c>
      <c r="C7" s="27">
        <v>1179.0</v>
      </c>
      <c r="D7" s="27">
        <v>953.0</v>
      </c>
    </row>
    <row r="8">
      <c r="A8" s="26" t="s">
        <v>257</v>
      </c>
      <c r="B8" s="27">
        <v>1459.0</v>
      </c>
      <c r="C8" s="27">
        <v>936.0</v>
      </c>
      <c r="D8" s="27">
        <v>523.0</v>
      </c>
    </row>
    <row r="9">
      <c r="A9" s="26" t="s">
        <v>258</v>
      </c>
      <c r="B9" s="27">
        <v>733.0</v>
      </c>
      <c r="C9" s="27">
        <v>1367.0</v>
      </c>
      <c r="D9" s="27">
        <v>-634.0</v>
      </c>
    </row>
    <row r="10">
      <c r="A10" s="26" t="s">
        <v>259</v>
      </c>
      <c r="B10" s="27">
        <v>728.0</v>
      </c>
      <c r="C10" s="27">
        <v>1363.0</v>
      </c>
      <c r="D10" s="27">
        <v>-635.0</v>
      </c>
    </row>
    <row r="11">
      <c r="A11" s="26" t="s">
        <v>260</v>
      </c>
      <c r="B11" s="27">
        <v>547.0</v>
      </c>
      <c r="C11" s="27">
        <v>1344.0</v>
      </c>
      <c r="D11" s="27">
        <v>-797.0</v>
      </c>
    </row>
    <row r="12">
      <c r="A12" s="26" t="s">
        <v>261</v>
      </c>
      <c r="B12" s="27">
        <v>404.0</v>
      </c>
      <c r="C12" s="27">
        <v>1818.0</v>
      </c>
      <c r="D12" s="27">
        <v>-1414.0</v>
      </c>
    </row>
    <row r="13">
      <c r="A13" s="26" t="s">
        <v>262</v>
      </c>
      <c r="B13" s="27">
        <v>314.0</v>
      </c>
      <c r="C13" s="27">
        <v>877.0</v>
      </c>
      <c r="D13" s="27">
        <v>-563.0</v>
      </c>
    </row>
    <row r="14">
      <c r="A14" s="26" t="s">
        <v>263</v>
      </c>
      <c r="B14" s="27">
        <v>588.0</v>
      </c>
      <c r="C14" s="27">
        <v>872.0</v>
      </c>
      <c r="D14" s="27">
        <v>-284.0</v>
      </c>
    </row>
    <row r="15">
      <c r="A15" s="26" t="s">
        <v>264</v>
      </c>
      <c r="B15" s="27">
        <v>323.0</v>
      </c>
      <c r="C15" s="27">
        <v>523.0</v>
      </c>
      <c r="D15" s="27">
        <v>-200.0</v>
      </c>
    </row>
    <row r="16">
      <c r="A16" s="26" t="s">
        <v>265</v>
      </c>
      <c r="B16" s="27">
        <v>600.0</v>
      </c>
      <c r="C16" s="27">
        <v>538.0</v>
      </c>
      <c r="D16" s="27">
        <v>62.0</v>
      </c>
    </row>
    <row r="17">
      <c r="A17" s="28"/>
      <c r="B17" s="28"/>
      <c r="C17" s="28"/>
      <c r="D17" s="28"/>
    </row>
    <row r="18">
      <c r="A18" s="28"/>
      <c r="B18" s="28"/>
      <c r="C18" s="28"/>
      <c r="D18" s="28"/>
    </row>
    <row r="19">
      <c r="A19" s="26" t="s">
        <v>232</v>
      </c>
      <c r="B19" s="26" t="s">
        <v>242</v>
      </c>
      <c r="C19" s="26" t="s">
        <v>243</v>
      </c>
      <c r="D19" s="26" t="s">
        <v>244</v>
      </c>
    </row>
    <row r="20">
      <c r="A20" s="26" t="s">
        <v>266</v>
      </c>
      <c r="B20" s="27">
        <f t="shared" ref="B20:C20" si="1">sum(B2:B3)</f>
        <v>4639</v>
      </c>
      <c r="C20" s="27">
        <f t="shared" si="1"/>
        <v>2557</v>
      </c>
      <c r="D20" s="27">
        <f t="shared" ref="D20:D25" si="3">B20-C20</f>
        <v>2082</v>
      </c>
    </row>
    <row r="21">
      <c r="A21" s="26" t="s">
        <v>267</v>
      </c>
      <c r="B21" s="27">
        <f t="shared" ref="B21:C21" si="2">sum(B4:B5)</f>
        <v>6021</v>
      </c>
      <c r="C21" s="27">
        <f t="shared" si="2"/>
        <v>8963</v>
      </c>
      <c r="D21" s="27">
        <f t="shared" si="3"/>
        <v>-2942</v>
      </c>
    </row>
    <row r="22">
      <c r="A22" s="26" t="s">
        <v>268</v>
      </c>
      <c r="B22" s="27">
        <f t="shared" ref="B22:C22" si="4">sum(B6:B7)</f>
        <v>5902</v>
      </c>
      <c r="C22" s="27">
        <f t="shared" si="4"/>
        <v>6578</v>
      </c>
      <c r="D22" s="27">
        <f t="shared" si="3"/>
        <v>-676</v>
      </c>
    </row>
    <row r="23">
      <c r="A23" s="26" t="s">
        <v>269</v>
      </c>
      <c r="B23" s="27">
        <f t="shared" ref="B23:C23" si="5">sum(B8:B9)</f>
        <v>2192</v>
      </c>
      <c r="C23" s="27">
        <f t="shared" si="5"/>
        <v>2303</v>
      </c>
      <c r="D23" s="27">
        <f t="shared" si="3"/>
        <v>-111</v>
      </c>
    </row>
    <row r="24">
      <c r="A24" s="26" t="s">
        <v>270</v>
      </c>
      <c r="B24" s="27">
        <f t="shared" ref="B24:C24" si="6">sum(B10:B13)</f>
        <v>1993</v>
      </c>
      <c r="C24" s="27">
        <f t="shared" si="6"/>
        <v>5402</v>
      </c>
      <c r="D24" s="27">
        <f t="shared" si="3"/>
        <v>-3409</v>
      </c>
    </row>
    <row r="25">
      <c r="A25" s="26" t="s">
        <v>271</v>
      </c>
      <c r="B25" s="27">
        <f t="shared" ref="B25:C25" si="7">sum(B14:B16)</f>
        <v>1511</v>
      </c>
      <c r="C25" s="27">
        <f t="shared" si="7"/>
        <v>1933</v>
      </c>
      <c r="D25" s="27">
        <f t="shared" si="3"/>
        <v>-422</v>
      </c>
    </row>
    <row r="26">
      <c r="A26" s="28"/>
      <c r="B26" s="28"/>
      <c r="C26" s="28"/>
      <c r="D26" s="28"/>
    </row>
    <row r="27">
      <c r="A27" s="28"/>
      <c r="B27" s="28"/>
      <c r="C27" s="28"/>
      <c r="D27" s="28"/>
    </row>
    <row r="28">
      <c r="A28" s="26" t="s">
        <v>272</v>
      </c>
      <c r="B28" s="26" t="s">
        <v>242</v>
      </c>
      <c r="C28" s="26" t="s">
        <v>243</v>
      </c>
      <c r="D28" s="26" t="s">
        <v>244</v>
      </c>
    </row>
    <row r="29">
      <c r="A29" s="26" t="s">
        <v>273</v>
      </c>
      <c r="B29" s="27">
        <v>1666.0</v>
      </c>
      <c r="C29" s="27">
        <v>1476.0</v>
      </c>
      <c r="D29" s="27">
        <v>190.0</v>
      </c>
    </row>
    <row r="30">
      <c r="A30" s="26" t="s">
        <v>274</v>
      </c>
      <c r="B30" s="27">
        <v>2753.0</v>
      </c>
      <c r="C30" s="27">
        <v>2216.0</v>
      </c>
      <c r="D30" s="27">
        <v>537.0</v>
      </c>
    </row>
    <row r="31">
      <c r="A31" s="26" t="s">
        <v>275</v>
      </c>
      <c r="B31" s="27">
        <v>2640.0</v>
      </c>
      <c r="C31" s="27">
        <v>4539.0</v>
      </c>
      <c r="D31" s="27">
        <v>-1899.0</v>
      </c>
    </row>
    <row r="32">
      <c r="A32" s="26" t="s">
        <v>276</v>
      </c>
      <c r="B32" s="27">
        <v>2461.0</v>
      </c>
      <c r="C32" s="27">
        <v>4895.0</v>
      </c>
      <c r="D32" s="27">
        <v>-2434.0</v>
      </c>
    </row>
    <row r="33">
      <c r="A33" s="26" t="s">
        <v>277</v>
      </c>
      <c r="B33" s="27">
        <v>2078.0</v>
      </c>
      <c r="C33" s="27">
        <v>3090.0</v>
      </c>
      <c r="D33" s="27">
        <v>-1012.0</v>
      </c>
    </row>
    <row r="35">
      <c r="A35" s="15" t="s">
        <v>278</v>
      </c>
    </row>
    <row r="36">
      <c r="A36" s="23" t="s">
        <v>114</v>
      </c>
      <c r="B36" s="23" t="s">
        <v>173</v>
      </c>
      <c r="C36" s="23" t="s">
        <v>279</v>
      </c>
      <c r="D36" s="23" t="s">
        <v>280</v>
      </c>
      <c r="E36" s="23" t="s">
        <v>281</v>
      </c>
      <c r="F36" s="23" t="s">
        <v>282</v>
      </c>
      <c r="G36" s="23" t="s">
        <v>283</v>
      </c>
      <c r="H36" s="23" t="s">
        <v>7</v>
      </c>
      <c r="I36" s="23" t="s">
        <v>284</v>
      </c>
      <c r="J36" s="23" t="s">
        <v>285</v>
      </c>
      <c r="K36" s="23" t="s">
        <v>286</v>
      </c>
      <c r="L36" s="23" t="s">
        <v>287</v>
      </c>
      <c r="M36" s="23" t="s">
        <v>288</v>
      </c>
      <c r="O36" s="15" t="s">
        <v>289</v>
      </c>
      <c r="P36" s="15" t="s">
        <v>242</v>
      </c>
      <c r="Q36" s="15" t="s">
        <v>243</v>
      </c>
      <c r="R36" s="15" t="s">
        <v>244</v>
      </c>
      <c r="S36" s="15" t="s">
        <v>290</v>
      </c>
      <c r="T36" s="15" t="s">
        <v>291</v>
      </c>
    </row>
    <row r="37">
      <c r="A37" s="23" t="s">
        <v>292</v>
      </c>
      <c r="B37" s="23" t="s">
        <v>293</v>
      </c>
      <c r="C37" s="29">
        <v>9.0</v>
      </c>
      <c r="D37" s="29">
        <v>3.0</v>
      </c>
      <c r="E37" s="29">
        <v>96.0</v>
      </c>
      <c r="F37" s="29">
        <v>0.0</v>
      </c>
      <c r="G37" s="23" t="s">
        <v>294</v>
      </c>
      <c r="H37" s="23" t="s">
        <v>295</v>
      </c>
      <c r="I37" s="29">
        <v>14082.0</v>
      </c>
      <c r="J37" s="29">
        <v>23991.0</v>
      </c>
      <c r="K37" s="29">
        <v>834535.0</v>
      </c>
      <c r="L37" s="30">
        <f t="shared" ref="L37:L1449" si="8">(K37/I37)*1000</f>
        <v>59262.53373</v>
      </c>
      <c r="M37" s="23" t="s">
        <v>296</v>
      </c>
      <c r="O37" s="31" t="s">
        <v>297</v>
      </c>
      <c r="P37" s="32">
        <f t="shared" ref="P37:P43" si="9">sumifs($K$37:$K1449,$M$37:$M$1449,"Different State",$A$37:$A$1449,O37,$B$37:$B$1449,"inflow")</f>
        <v>303856</v>
      </c>
      <c r="Q37" s="32">
        <f t="shared" ref="Q37:Q43" si="10">sumifs($K$37:$K1449,$M$37:$M$1449,"Different State",$A$37:$A$1449,O37,$B$37:$B$1449,"outflow")</f>
        <v>554671</v>
      </c>
      <c r="R37" s="32">
        <f t="shared" ref="R37:R43" si="11">P37-Q37</f>
        <v>-250815</v>
      </c>
      <c r="S37" s="29">
        <v>1.53</v>
      </c>
      <c r="T37" s="32">
        <f t="shared" ref="T37:T43" si="12">R37*S37</f>
        <v>-383746.95</v>
      </c>
    </row>
    <row r="38">
      <c r="A38" s="23" t="s">
        <v>292</v>
      </c>
      <c r="B38" s="23" t="s">
        <v>293</v>
      </c>
      <c r="C38" s="29">
        <v>9.0</v>
      </c>
      <c r="D38" s="29">
        <v>3.0</v>
      </c>
      <c r="E38" s="29">
        <v>97.0</v>
      </c>
      <c r="F38" s="29">
        <v>0.0</v>
      </c>
      <c r="G38" s="23" t="s">
        <v>294</v>
      </c>
      <c r="H38" s="23" t="s">
        <v>298</v>
      </c>
      <c r="I38" s="29">
        <v>13937.0</v>
      </c>
      <c r="J38" s="29">
        <v>23672.0</v>
      </c>
      <c r="K38" s="29">
        <v>817088.0</v>
      </c>
      <c r="L38" s="30">
        <f t="shared" si="8"/>
        <v>58627.2512</v>
      </c>
      <c r="M38" s="23" t="s">
        <v>299</v>
      </c>
      <c r="O38" s="33">
        <v>36526.0</v>
      </c>
      <c r="P38" s="32">
        <f t="shared" si="9"/>
        <v>534908</v>
      </c>
      <c r="Q38" s="32">
        <f t="shared" si="10"/>
        <v>684515</v>
      </c>
      <c r="R38" s="32">
        <f t="shared" si="11"/>
        <v>-149607</v>
      </c>
      <c r="S38" s="29">
        <v>1.35</v>
      </c>
      <c r="T38" s="32">
        <f t="shared" si="12"/>
        <v>-201969.45</v>
      </c>
    </row>
    <row r="39">
      <c r="A39" s="23" t="s">
        <v>292</v>
      </c>
      <c r="B39" s="23" t="s">
        <v>293</v>
      </c>
      <c r="C39" s="29">
        <v>9.0</v>
      </c>
      <c r="D39" s="29">
        <v>3.0</v>
      </c>
      <c r="E39" s="29">
        <v>97.0</v>
      </c>
      <c r="F39" s="29">
        <v>1.0</v>
      </c>
      <c r="G39" s="23" t="s">
        <v>294</v>
      </c>
      <c r="H39" s="23" t="s">
        <v>300</v>
      </c>
      <c r="I39" s="29">
        <v>6309.0</v>
      </c>
      <c r="J39" s="29">
        <v>10167.0</v>
      </c>
      <c r="K39" s="29">
        <v>347599.0</v>
      </c>
      <c r="L39" s="30">
        <f t="shared" si="8"/>
        <v>55095.73625</v>
      </c>
      <c r="M39" s="23" t="s">
        <v>302</v>
      </c>
      <c r="O39" s="33">
        <v>38504.0</v>
      </c>
      <c r="P39" s="32">
        <f t="shared" si="9"/>
        <v>524209</v>
      </c>
      <c r="Q39" s="32">
        <f t="shared" si="10"/>
        <v>689922</v>
      </c>
      <c r="R39" s="32">
        <f t="shared" si="11"/>
        <v>-165713</v>
      </c>
      <c r="S39" s="29">
        <v>1.19</v>
      </c>
      <c r="T39" s="32">
        <f t="shared" si="12"/>
        <v>-197198.47</v>
      </c>
    </row>
    <row r="40">
      <c r="A40" s="23" t="s">
        <v>292</v>
      </c>
      <c r="B40" s="23" t="s">
        <v>293</v>
      </c>
      <c r="C40" s="29">
        <v>9.0</v>
      </c>
      <c r="D40" s="29">
        <v>3.0</v>
      </c>
      <c r="E40" s="29">
        <v>97.0</v>
      </c>
      <c r="F40" s="29">
        <v>3.0</v>
      </c>
      <c r="G40" s="23" t="s">
        <v>294</v>
      </c>
      <c r="H40" s="23" t="s">
        <v>308</v>
      </c>
      <c r="I40" s="29">
        <v>7628.0</v>
      </c>
      <c r="J40" s="29">
        <v>13505.0</v>
      </c>
      <c r="K40" s="29">
        <v>469489.0</v>
      </c>
      <c r="L40" s="30">
        <f t="shared" si="8"/>
        <v>61548.11222</v>
      </c>
      <c r="M40" s="23" t="s">
        <v>309</v>
      </c>
      <c r="O40" s="34">
        <v>40483.0</v>
      </c>
      <c r="P40" s="32">
        <f t="shared" si="9"/>
        <v>438265</v>
      </c>
      <c r="Q40" s="32">
        <f t="shared" si="10"/>
        <v>631005</v>
      </c>
      <c r="R40" s="32">
        <f t="shared" si="11"/>
        <v>-192740</v>
      </c>
      <c r="S40" s="29">
        <v>1.07</v>
      </c>
      <c r="T40" s="32">
        <f t="shared" si="12"/>
        <v>-206231.8</v>
      </c>
    </row>
    <row r="41">
      <c r="A41" s="23" t="s">
        <v>292</v>
      </c>
      <c r="B41" s="23" t="s">
        <v>293</v>
      </c>
      <c r="C41" s="29">
        <v>9.0</v>
      </c>
      <c r="D41" s="29">
        <v>3.0</v>
      </c>
      <c r="E41" s="29">
        <v>98.0</v>
      </c>
      <c r="F41" s="29">
        <v>0.0</v>
      </c>
      <c r="G41" s="23" t="s">
        <v>294</v>
      </c>
      <c r="H41" s="23" t="s">
        <v>315</v>
      </c>
      <c r="I41" s="29">
        <v>145.0</v>
      </c>
      <c r="J41" s="29">
        <v>319.0</v>
      </c>
      <c r="K41" s="29">
        <v>17447.0</v>
      </c>
      <c r="L41" s="30">
        <f t="shared" si="8"/>
        <v>120324.1379</v>
      </c>
      <c r="M41" s="23" t="s">
        <v>317</v>
      </c>
      <c r="O41" s="34">
        <v>40878.0</v>
      </c>
      <c r="P41" s="32">
        <f t="shared" si="9"/>
        <v>522661</v>
      </c>
      <c r="Q41" s="32">
        <f t="shared" si="10"/>
        <v>827538</v>
      </c>
      <c r="R41" s="32">
        <f t="shared" si="11"/>
        <v>-304877</v>
      </c>
      <c r="S41" s="29">
        <v>1.04</v>
      </c>
      <c r="T41" s="32">
        <f t="shared" si="12"/>
        <v>-317072.08</v>
      </c>
    </row>
    <row r="42">
      <c r="A42" s="23" t="s">
        <v>292</v>
      </c>
      <c r="B42" s="23" t="s">
        <v>293</v>
      </c>
      <c r="C42" s="29">
        <v>9.0</v>
      </c>
      <c r="D42" s="29">
        <v>3.0</v>
      </c>
      <c r="E42" s="29">
        <v>9.0</v>
      </c>
      <c r="F42" s="29">
        <v>3.0</v>
      </c>
      <c r="G42" s="23" t="s">
        <v>294</v>
      </c>
      <c r="H42" s="23" t="s">
        <v>319</v>
      </c>
      <c r="I42" s="29">
        <v>351713.0</v>
      </c>
      <c r="J42" s="29">
        <v>718826.0</v>
      </c>
      <c r="K42" s="29">
        <v>2.8518316E7</v>
      </c>
      <c r="L42" s="30">
        <f t="shared" si="8"/>
        <v>81084.05433</v>
      </c>
      <c r="M42" s="23" t="s">
        <v>320</v>
      </c>
      <c r="O42" s="35" t="s">
        <v>321</v>
      </c>
      <c r="P42" s="32">
        <f t="shared" si="9"/>
        <v>567671</v>
      </c>
      <c r="Q42" s="32">
        <f t="shared" si="10"/>
        <v>1074590</v>
      </c>
      <c r="R42" s="32">
        <f t="shared" si="11"/>
        <v>-506919</v>
      </c>
      <c r="S42" s="29">
        <v>1.01</v>
      </c>
      <c r="T42" s="32">
        <f t="shared" si="12"/>
        <v>-511988.19</v>
      </c>
    </row>
    <row r="43">
      <c r="A43" s="23" t="s">
        <v>292</v>
      </c>
      <c r="B43" s="23" t="s">
        <v>293</v>
      </c>
      <c r="C43" s="29">
        <v>9.0</v>
      </c>
      <c r="D43" s="29">
        <v>3.0</v>
      </c>
      <c r="E43" s="29">
        <v>9.0</v>
      </c>
      <c r="F43" s="29">
        <v>9.0</v>
      </c>
      <c r="G43" s="23" t="s">
        <v>294</v>
      </c>
      <c r="H43" s="23" t="s">
        <v>324</v>
      </c>
      <c r="I43" s="29">
        <v>1813.0</v>
      </c>
      <c r="J43" s="29">
        <v>2947.0</v>
      </c>
      <c r="K43" s="29">
        <v>93028.0</v>
      </c>
      <c r="L43" s="30">
        <f t="shared" si="8"/>
        <v>51311.63817</v>
      </c>
      <c r="M43" s="36"/>
      <c r="O43" s="37" t="s">
        <v>292</v>
      </c>
      <c r="P43" s="32">
        <f t="shared" si="9"/>
        <v>529496</v>
      </c>
      <c r="Q43" s="32">
        <f t="shared" si="10"/>
        <v>930268</v>
      </c>
      <c r="R43" s="32">
        <f t="shared" si="11"/>
        <v>-400772</v>
      </c>
      <c r="S43" s="29">
        <v>1.0</v>
      </c>
      <c r="T43" s="32">
        <f t="shared" si="12"/>
        <v>-400772</v>
      </c>
    </row>
    <row r="44">
      <c r="A44" s="23" t="s">
        <v>292</v>
      </c>
      <c r="B44" s="23" t="s">
        <v>293</v>
      </c>
      <c r="C44" s="29">
        <v>9.0</v>
      </c>
      <c r="D44" s="29">
        <v>3.0</v>
      </c>
      <c r="E44" s="29">
        <v>9.0</v>
      </c>
      <c r="F44" s="29">
        <v>13.0</v>
      </c>
      <c r="G44" s="23" t="s">
        <v>294</v>
      </c>
      <c r="H44" s="23" t="s">
        <v>326</v>
      </c>
      <c r="I44" s="29">
        <v>1582.0</v>
      </c>
      <c r="J44" s="29">
        <v>2521.0</v>
      </c>
      <c r="K44" s="29">
        <v>83481.0</v>
      </c>
      <c r="L44" s="30">
        <f t="shared" si="8"/>
        <v>52769.27939</v>
      </c>
      <c r="M44" s="36"/>
      <c r="T44" s="38">
        <f>sum(T42:T43)</f>
        <v>-912760.19</v>
      </c>
    </row>
    <row r="45">
      <c r="A45" s="23" t="s">
        <v>292</v>
      </c>
      <c r="B45" s="23" t="s">
        <v>293</v>
      </c>
      <c r="C45" s="29">
        <v>9.0</v>
      </c>
      <c r="D45" s="29">
        <v>3.0</v>
      </c>
      <c r="E45" s="29">
        <v>9.0</v>
      </c>
      <c r="F45" s="29">
        <v>7.0</v>
      </c>
      <c r="G45" s="23" t="s">
        <v>294</v>
      </c>
      <c r="H45" s="23" t="s">
        <v>327</v>
      </c>
      <c r="I45" s="29">
        <v>1120.0</v>
      </c>
      <c r="J45" s="29">
        <v>1824.0</v>
      </c>
      <c r="K45" s="29">
        <v>66277.0</v>
      </c>
      <c r="L45" s="30">
        <f t="shared" si="8"/>
        <v>59175.89286</v>
      </c>
      <c r="M45" s="36"/>
    </row>
    <row r="46">
      <c r="A46" s="23" t="s">
        <v>292</v>
      </c>
      <c r="B46" s="23" t="s">
        <v>293</v>
      </c>
      <c r="C46" s="29">
        <v>9.0</v>
      </c>
      <c r="D46" s="29">
        <v>3.0</v>
      </c>
      <c r="E46" s="29">
        <v>9.0</v>
      </c>
      <c r="F46" s="29">
        <v>5.0</v>
      </c>
      <c r="G46" s="23" t="s">
        <v>294</v>
      </c>
      <c r="H46" s="23" t="s">
        <v>330</v>
      </c>
      <c r="I46" s="29">
        <v>711.0</v>
      </c>
      <c r="J46" s="29">
        <v>1154.0</v>
      </c>
      <c r="K46" s="29">
        <v>40774.0</v>
      </c>
      <c r="L46" s="30">
        <f t="shared" si="8"/>
        <v>57347.39803</v>
      </c>
      <c r="M46" s="36"/>
    </row>
    <row r="47">
      <c r="A47" s="23" t="s">
        <v>292</v>
      </c>
      <c r="B47" s="23" t="s">
        <v>293</v>
      </c>
      <c r="C47" s="29">
        <v>9.0</v>
      </c>
      <c r="D47" s="29">
        <v>3.0</v>
      </c>
      <c r="E47" s="29">
        <v>25.0</v>
      </c>
      <c r="F47" s="29">
        <v>13.0</v>
      </c>
      <c r="G47" s="23" t="s">
        <v>331</v>
      </c>
      <c r="H47" s="23" t="s">
        <v>332</v>
      </c>
      <c r="I47" s="29">
        <v>702.0</v>
      </c>
      <c r="J47" s="29">
        <v>1226.0</v>
      </c>
      <c r="K47" s="29">
        <v>35277.0</v>
      </c>
      <c r="L47" s="30">
        <f t="shared" si="8"/>
        <v>50252.13675</v>
      </c>
      <c r="M47" s="36"/>
    </row>
    <row r="48">
      <c r="A48" s="23" t="s">
        <v>292</v>
      </c>
      <c r="B48" s="23" t="s">
        <v>293</v>
      </c>
      <c r="C48" s="29">
        <v>9.0</v>
      </c>
      <c r="D48" s="29">
        <v>3.0</v>
      </c>
      <c r="E48" s="29">
        <v>9.0</v>
      </c>
      <c r="F48" s="29">
        <v>1.0</v>
      </c>
      <c r="G48" s="23" t="s">
        <v>294</v>
      </c>
      <c r="H48" s="23" t="s">
        <v>333</v>
      </c>
      <c r="I48" s="29">
        <v>516.0</v>
      </c>
      <c r="J48" s="29">
        <v>832.0</v>
      </c>
      <c r="K48" s="29">
        <v>36382.0</v>
      </c>
      <c r="L48" s="30">
        <f t="shared" si="8"/>
        <v>70507.75194</v>
      </c>
      <c r="M48" s="36"/>
    </row>
    <row r="49">
      <c r="A49" s="23" t="s">
        <v>292</v>
      </c>
      <c r="B49" s="23" t="s">
        <v>293</v>
      </c>
      <c r="C49" s="29">
        <v>9.0</v>
      </c>
      <c r="D49" s="29">
        <v>3.0</v>
      </c>
      <c r="E49" s="29">
        <v>9.0</v>
      </c>
      <c r="F49" s="29">
        <v>11.0</v>
      </c>
      <c r="G49" s="23" t="s">
        <v>294</v>
      </c>
      <c r="H49" s="23" t="s">
        <v>334</v>
      </c>
      <c r="I49" s="29">
        <v>377.0</v>
      </c>
      <c r="J49" s="29">
        <v>600.0</v>
      </c>
      <c r="K49" s="29">
        <v>20282.0</v>
      </c>
      <c r="L49" s="30">
        <f t="shared" si="8"/>
        <v>53798.40849</v>
      </c>
      <c r="M49" s="36"/>
    </row>
    <row r="50">
      <c r="A50" s="23" t="s">
        <v>292</v>
      </c>
      <c r="B50" s="23" t="s">
        <v>293</v>
      </c>
      <c r="C50" s="29">
        <v>9.0</v>
      </c>
      <c r="D50" s="29">
        <v>3.0</v>
      </c>
      <c r="E50" s="29">
        <v>9.0</v>
      </c>
      <c r="F50" s="29">
        <v>15.0</v>
      </c>
      <c r="G50" s="23" t="s">
        <v>294</v>
      </c>
      <c r="H50" s="23" t="s">
        <v>335</v>
      </c>
      <c r="I50" s="29">
        <v>190.0</v>
      </c>
      <c r="J50" s="29">
        <v>289.0</v>
      </c>
      <c r="K50" s="29">
        <v>7374.0</v>
      </c>
      <c r="L50" s="30">
        <f t="shared" si="8"/>
        <v>38810.52632</v>
      </c>
      <c r="M50" s="36"/>
    </row>
    <row r="51">
      <c r="A51" s="23" t="s">
        <v>292</v>
      </c>
      <c r="B51" s="23" t="s">
        <v>293</v>
      </c>
      <c r="C51" s="29">
        <v>9.0</v>
      </c>
      <c r="D51" s="29">
        <v>3.0</v>
      </c>
      <c r="E51" s="29">
        <v>36.0</v>
      </c>
      <c r="F51" s="29">
        <v>61.0</v>
      </c>
      <c r="G51" s="23" t="s">
        <v>337</v>
      </c>
      <c r="H51" s="23" t="s">
        <v>338</v>
      </c>
      <c r="I51" s="29">
        <v>187.0</v>
      </c>
      <c r="J51" s="29">
        <v>293.0</v>
      </c>
      <c r="K51" s="29">
        <v>16523.0</v>
      </c>
      <c r="L51" s="30">
        <f t="shared" si="8"/>
        <v>88358.28877</v>
      </c>
      <c r="M51" s="36"/>
    </row>
    <row r="52">
      <c r="A52" s="23" t="s">
        <v>292</v>
      </c>
      <c r="B52" s="23" t="s">
        <v>293</v>
      </c>
      <c r="C52" s="29">
        <v>9.0</v>
      </c>
      <c r="D52" s="29">
        <v>3.0</v>
      </c>
      <c r="E52" s="29">
        <v>25.0</v>
      </c>
      <c r="F52" s="29">
        <v>17.0</v>
      </c>
      <c r="G52" s="23" t="s">
        <v>331</v>
      </c>
      <c r="H52" s="23" t="s">
        <v>327</v>
      </c>
      <c r="I52" s="29">
        <v>183.0</v>
      </c>
      <c r="J52" s="29">
        <v>300.0</v>
      </c>
      <c r="K52" s="29">
        <v>12801.0</v>
      </c>
      <c r="L52" s="30">
        <f t="shared" si="8"/>
        <v>69950.81967</v>
      </c>
      <c r="M52" s="36"/>
    </row>
    <row r="53">
      <c r="A53" s="23" t="s">
        <v>292</v>
      </c>
      <c r="B53" s="23" t="s">
        <v>293</v>
      </c>
      <c r="C53" s="29">
        <v>9.0</v>
      </c>
      <c r="D53" s="29">
        <v>3.0</v>
      </c>
      <c r="E53" s="29">
        <v>36.0</v>
      </c>
      <c r="F53" s="29">
        <v>47.0</v>
      </c>
      <c r="G53" s="23" t="s">
        <v>337</v>
      </c>
      <c r="H53" s="23" t="s">
        <v>339</v>
      </c>
      <c r="I53" s="29">
        <v>181.0</v>
      </c>
      <c r="J53" s="29">
        <v>346.0</v>
      </c>
      <c r="K53" s="29">
        <v>8840.0</v>
      </c>
      <c r="L53" s="30">
        <f t="shared" si="8"/>
        <v>48839.77901</v>
      </c>
      <c r="M53" s="36"/>
    </row>
    <row r="54">
      <c r="A54" s="23" t="s">
        <v>292</v>
      </c>
      <c r="B54" s="23" t="s">
        <v>293</v>
      </c>
      <c r="C54" s="29">
        <v>9.0</v>
      </c>
      <c r="D54" s="29">
        <v>3.0</v>
      </c>
      <c r="E54" s="29">
        <v>36.0</v>
      </c>
      <c r="F54" s="29">
        <v>81.0</v>
      </c>
      <c r="G54" s="23" t="s">
        <v>337</v>
      </c>
      <c r="H54" s="23" t="s">
        <v>340</v>
      </c>
      <c r="I54" s="29">
        <v>146.0</v>
      </c>
      <c r="J54" s="29">
        <v>274.0</v>
      </c>
      <c r="K54" s="29">
        <v>5262.0</v>
      </c>
      <c r="L54" s="30">
        <f t="shared" si="8"/>
        <v>36041.09589</v>
      </c>
      <c r="M54" s="36"/>
    </row>
    <row r="55">
      <c r="A55" s="23" t="s">
        <v>292</v>
      </c>
      <c r="B55" s="23" t="s">
        <v>293</v>
      </c>
      <c r="C55" s="29">
        <v>9.0</v>
      </c>
      <c r="D55" s="29">
        <v>3.0</v>
      </c>
      <c r="E55" s="29">
        <v>25.0</v>
      </c>
      <c r="F55" s="29">
        <v>25.0</v>
      </c>
      <c r="G55" s="23" t="s">
        <v>331</v>
      </c>
      <c r="H55" s="23" t="s">
        <v>341</v>
      </c>
      <c r="I55" s="29">
        <v>140.0</v>
      </c>
      <c r="J55" s="29">
        <v>194.0</v>
      </c>
      <c r="K55" s="29">
        <v>7529.0</v>
      </c>
      <c r="L55" s="30">
        <f t="shared" si="8"/>
        <v>53778.57143</v>
      </c>
      <c r="M55" s="36"/>
    </row>
    <row r="56">
      <c r="A56" s="23" t="s">
        <v>292</v>
      </c>
      <c r="B56" s="23" t="s">
        <v>293</v>
      </c>
      <c r="C56" s="29">
        <v>9.0</v>
      </c>
      <c r="D56" s="29">
        <v>3.0</v>
      </c>
      <c r="E56" s="29">
        <v>36.0</v>
      </c>
      <c r="F56" s="29">
        <v>5.0</v>
      </c>
      <c r="G56" s="23" t="s">
        <v>337</v>
      </c>
      <c r="H56" s="23" t="s">
        <v>342</v>
      </c>
      <c r="I56" s="29">
        <v>137.0</v>
      </c>
      <c r="J56" s="29">
        <v>295.0</v>
      </c>
      <c r="K56" s="29">
        <v>4442.0</v>
      </c>
      <c r="L56" s="30">
        <f t="shared" si="8"/>
        <v>32423.35766</v>
      </c>
      <c r="M56" s="36"/>
    </row>
    <row r="57">
      <c r="A57" s="23" t="s">
        <v>292</v>
      </c>
      <c r="B57" s="23" t="s">
        <v>293</v>
      </c>
      <c r="C57" s="29">
        <v>9.0</v>
      </c>
      <c r="D57" s="29">
        <v>3.0</v>
      </c>
      <c r="E57" s="29">
        <v>25.0</v>
      </c>
      <c r="F57" s="29">
        <v>27.0</v>
      </c>
      <c r="G57" s="23" t="s">
        <v>331</v>
      </c>
      <c r="H57" s="23" t="s">
        <v>343</v>
      </c>
      <c r="I57" s="29">
        <v>123.0</v>
      </c>
      <c r="J57" s="29">
        <v>205.0</v>
      </c>
      <c r="K57" s="29">
        <v>7227.0</v>
      </c>
      <c r="L57" s="30">
        <f t="shared" si="8"/>
        <v>58756.09756</v>
      </c>
      <c r="M57" s="36"/>
    </row>
    <row r="58">
      <c r="A58" s="23" t="s">
        <v>292</v>
      </c>
      <c r="B58" s="23" t="s">
        <v>293</v>
      </c>
      <c r="C58" s="29">
        <v>9.0</v>
      </c>
      <c r="D58" s="29">
        <v>3.0</v>
      </c>
      <c r="E58" s="29">
        <v>12.0</v>
      </c>
      <c r="F58" s="29">
        <v>99.0</v>
      </c>
      <c r="G58" s="23" t="s">
        <v>344</v>
      </c>
      <c r="H58" s="23" t="s">
        <v>345</v>
      </c>
      <c r="I58" s="29">
        <v>105.0</v>
      </c>
      <c r="J58" s="29">
        <v>167.0</v>
      </c>
      <c r="K58" s="29">
        <v>6227.0</v>
      </c>
      <c r="L58" s="30">
        <f t="shared" si="8"/>
        <v>59304.7619</v>
      </c>
      <c r="M58" s="36"/>
    </row>
    <row r="59">
      <c r="A59" s="23" t="s">
        <v>292</v>
      </c>
      <c r="B59" s="23" t="s">
        <v>293</v>
      </c>
      <c r="C59" s="29">
        <v>9.0</v>
      </c>
      <c r="D59" s="29">
        <v>3.0</v>
      </c>
      <c r="E59" s="29">
        <v>6.0</v>
      </c>
      <c r="F59" s="29">
        <v>37.0</v>
      </c>
      <c r="G59" s="23" t="s">
        <v>346</v>
      </c>
      <c r="H59" s="23" t="s">
        <v>347</v>
      </c>
      <c r="I59" s="29">
        <v>95.0</v>
      </c>
      <c r="J59" s="29">
        <v>155.0</v>
      </c>
      <c r="K59" s="29">
        <v>5642.0</v>
      </c>
      <c r="L59" s="30">
        <f t="shared" si="8"/>
        <v>59389.47368</v>
      </c>
      <c r="M59" s="36"/>
    </row>
    <row r="60">
      <c r="A60" s="23" t="s">
        <v>292</v>
      </c>
      <c r="B60" s="23" t="s">
        <v>293</v>
      </c>
      <c r="C60" s="29">
        <v>9.0</v>
      </c>
      <c r="D60" s="29">
        <v>3.0</v>
      </c>
      <c r="E60" s="29">
        <v>57.0</v>
      </c>
      <c r="F60" s="29">
        <v>1.0</v>
      </c>
      <c r="G60" s="23" t="s">
        <v>348</v>
      </c>
      <c r="H60" s="23" t="s">
        <v>349</v>
      </c>
      <c r="I60" s="29">
        <v>89.0</v>
      </c>
      <c r="J60" s="29">
        <v>204.0</v>
      </c>
      <c r="K60" s="29">
        <v>15448.0</v>
      </c>
      <c r="L60" s="30">
        <f t="shared" si="8"/>
        <v>173573.0337</v>
      </c>
      <c r="M60" s="36"/>
    </row>
    <row r="61">
      <c r="A61" s="23" t="s">
        <v>292</v>
      </c>
      <c r="B61" s="23" t="s">
        <v>293</v>
      </c>
      <c r="C61" s="29">
        <v>9.0</v>
      </c>
      <c r="D61" s="29">
        <v>3.0</v>
      </c>
      <c r="E61" s="29">
        <v>25.0</v>
      </c>
      <c r="F61" s="29">
        <v>15.0</v>
      </c>
      <c r="G61" s="23" t="s">
        <v>331</v>
      </c>
      <c r="H61" s="23" t="s">
        <v>350</v>
      </c>
      <c r="I61" s="29">
        <v>85.0</v>
      </c>
      <c r="J61" s="29">
        <v>134.0</v>
      </c>
      <c r="K61" s="29">
        <v>4619.0</v>
      </c>
      <c r="L61" s="30">
        <f t="shared" si="8"/>
        <v>54341.17647</v>
      </c>
      <c r="M61" s="36"/>
    </row>
    <row r="62">
      <c r="A62" s="23" t="s">
        <v>292</v>
      </c>
      <c r="B62" s="23" t="s">
        <v>293</v>
      </c>
      <c r="C62" s="29">
        <v>9.0</v>
      </c>
      <c r="D62" s="29">
        <v>3.0</v>
      </c>
      <c r="E62" s="29">
        <v>12.0</v>
      </c>
      <c r="F62" s="29">
        <v>11.0</v>
      </c>
      <c r="G62" s="23" t="s">
        <v>344</v>
      </c>
      <c r="H62" s="23" t="s">
        <v>351</v>
      </c>
      <c r="I62" s="29">
        <v>84.0</v>
      </c>
      <c r="J62" s="29">
        <v>140.0</v>
      </c>
      <c r="K62" s="29">
        <v>3750.0</v>
      </c>
      <c r="L62" s="30">
        <f t="shared" si="8"/>
        <v>44642.85714</v>
      </c>
      <c r="M62" s="36"/>
    </row>
    <row r="63">
      <c r="A63" s="23" t="s">
        <v>292</v>
      </c>
      <c r="B63" s="23" t="s">
        <v>293</v>
      </c>
      <c r="C63" s="29">
        <v>9.0</v>
      </c>
      <c r="D63" s="29">
        <v>3.0</v>
      </c>
      <c r="E63" s="29">
        <v>44.0</v>
      </c>
      <c r="F63" s="29">
        <v>7.0</v>
      </c>
      <c r="G63" s="23" t="s">
        <v>352</v>
      </c>
      <c r="H63" s="23" t="s">
        <v>353</v>
      </c>
      <c r="I63" s="29">
        <v>82.0</v>
      </c>
      <c r="J63" s="29">
        <v>130.0</v>
      </c>
      <c r="K63" s="29">
        <v>3481.0</v>
      </c>
      <c r="L63" s="30">
        <f t="shared" si="8"/>
        <v>42451.21951</v>
      </c>
      <c r="M63" s="36"/>
    </row>
    <row r="64">
      <c r="A64" s="23" t="s">
        <v>292</v>
      </c>
      <c r="B64" s="23" t="s">
        <v>293</v>
      </c>
      <c r="C64" s="29">
        <v>9.0</v>
      </c>
      <c r="D64" s="29">
        <v>3.0</v>
      </c>
      <c r="E64" s="29">
        <v>17.0</v>
      </c>
      <c r="F64" s="29">
        <v>31.0</v>
      </c>
      <c r="G64" s="23" t="s">
        <v>354</v>
      </c>
      <c r="H64" s="23" t="s">
        <v>355</v>
      </c>
      <c r="I64" s="29">
        <v>81.0</v>
      </c>
      <c r="J64" s="29">
        <v>138.0</v>
      </c>
      <c r="K64" s="29">
        <v>6715.0</v>
      </c>
      <c r="L64" s="30">
        <f t="shared" si="8"/>
        <v>82901.23457</v>
      </c>
      <c r="M64" s="36"/>
    </row>
    <row r="65">
      <c r="A65" s="23" t="s">
        <v>292</v>
      </c>
      <c r="B65" s="23" t="s">
        <v>293</v>
      </c>
      <c r="C65" s="29">
        <v>9.0</v>
      </c>
      <c r="D65" s="29">
        <v>3.0</v>
      </c>
      <c r="E65" s="29">
        <v>36.0</v>
      </c>
      <c r="F65" s="29">
        <v>119.0</v>
      </c>
      <c r="G65" s="23" t="s">
        <v>337</v>
      </c>
      <c r="H65" s="23" t="s">
        <v>356</v>
      </c>
      <c r="I65" s="29">
        <v>80.0</v>
      </c>
      <c r="J65" s="29">
        <v>151.0</v>
      </c>
      <c r="K65" s="29">
        <v>5791.0</v>
      </c>
      <c r="L65" s="30">
        <f t="shared" si="8"/>
        <v>72387.5</v>
      </c>
      <c r="M65" s="36"/>
    </row>
    <row r="66">
      <c r="A66" s="23" t="s">
        <v>292</v>
      </c>
      <c r="B66" s="23" t="s">
        <v>293</v>
      </c>
      <c r="C66" s="29">
        <v>9.0</v>
      </c>
      <c r="D66" s="29">
        <v>3.0</v>
      </c>
      <c r="E66" s="29">
        <v>4.0</v>
      </c>
      <c r="F66" s="29">
        <v>13.0</v>
      </c>
      <c r="G66" s="23" t="s">
        <v>357</v>
      </c>
      <c r="H66" s="23" t="s">
        <v>358</v>
      </c>
      <c r="I66" s="29">
        <v>78.0</v>
      </c>
      <c r="J66" s="29">
        <v>145.0</v>
      </c>
      <c r="K66" s="29">
        <v>4169.0</v>
      </c>
      <c r="L66" s="30">
        <f t="shared" si="8"/>
        <v>53448.71795</v>
      </c>
      <c r="M66" s="36"/>
    </row>
    <row r="67">
      <c r="A67" s="23" t="s">
        <v>292</v>
      </c>
      <c r="B67" s="23" t="s">
        <v>293</v>
      </c>
      <c r="C67" s="29">
        <v>9.0</v>
      </c>
      <c r="D67" s="29">
        <v>3.0</v>
      </c>
      <c r="E67" s="29">
        <v>25.0</v>
      </c>
      <c r="F67" s="29">
        <v>21.0</v>
      </c>
      <c r="G67" s="23" t="s">
        <v>331</v>
      </c>
      <c r="H67" s="23" t="s">
        <v>359</v>
      </c>
      <c r="I67" s="29">
        <v>73.0</v>
      </c>
      <c r="J67" s="29">
        <v>139.0</v>
      </c>
      <c r="K67" s="29">
        <v>5566.0</v>
      </c>
      <c r="L67" s="30">
        <f t="shared" si="8"/>
        <v>76246.57534</v>
      </c>
      <c r="M67" s="36"/>
    </row>
    <row r="68">
      <c r="A68" s="23" t="s">
        <v>292</v>
      </c>
      <c r="B68" s="23" t="s">
        <v>293</v>
      </c>
      <c r="C68" s="29">
        <v>9.0</v>
      </c>
      <c r="D68" s="29">
        <v>3.0</v>
      </c>
      <c r="E68" s="29">
        <v>36.0</v>
      </c>
      <c r="F68" s="29">
        <v>59.0</v>
      </c>
      <c r="G68" s="23" t="s">
        <v>337</v>
      </c>
      <c r="H68" s="23" t="s">
        <v>360</v>
      </c>
      <c r="I68" s="29">
        <v>72.0</v>
      </c>
      <c r="J68" s="29">
        <v>111.0</v>
      </c>
      <c r="K68" s="29">
        <v>4255.0</v>
      </c>
      <c r="L68" s="30">
        <f t="shared" si="8"/>
        <v>59097.22222</v>
      </c>
      <c r="M68" s="36"/>
    </row>
    <row r="69">
      <c r="A69" s="23" t="s">
        <v>292</v>
      </c>
      <c r="B69" s="23" t="s">
        <v>293</v>
      </c>
      <c r="C69" s="29">
        <v>9.0</v>
      </c>
      <c r="D69" s="29">
        <v>3.0</v>
      </c>
      <c r="E69" s="29">
        <v>36.0</v>
      </c>
      <c r="F69" s="29">
        <v>103.0</v>
      </c>
      <c r="G69" s="23" t="s">
        <v>337</v>
      </c>
      <c r="H69" s="23" t="s">
        <v>341</v>
      </c>
      <c r="I69" s="29">
        <v>63.0</v>
      </c>
      <c r="J69" s="29">
        <v>114.0</v>
      </c>
      <c r="K69" s="29">
        <v>3245.0</v>
      </c>
      <c r="L69" s="30">
        <f t="shared" si="8"/>
        <v>51507.93651</v>
      </c>
      <c r="M69" s="36"/>
    </row>
    <row r="70">
      <c r="A70" s="23" t="s">
        <v>292</v>
      </c>
      <c r="B70" s="23" t="s">
        <v>293</v>
      </c>
      <c r="C70" s="29">
        <v>9.0</v>
      </c>
      <c r="D70" s="29">
        <v>3.0</v>
      </c>
      <c r="E70" s="29">
        <v>42.0</v>
      </c>
      <c r="F70" s="29">
        <v>101.0</v>
      </c>
      <c r="G70" s="23" t="s">
        <v>361</v>
      </c>
      <c r="H70" s="23" t="s">
        <v>362</v>
      </c>
      <c r="I70" s="29">
        <v>63.0</v>
      </c>
      <c r="J70" s="29">
        <v>103.0</v>
      </c>
      <c r="K70" s="29">
        <v>4009.0</v>
      </c>
      <c r="L70" s="30">
        <f t="shared" si="8"/>
        <v>63634.92063</v>
      </c>
      <c r="M70" s="36"/>
    </row>
    <row r="71">
      <c r="A71" s="23" t="s">
        <v>292</v>
      </c>
      <c r="B71" s="23" t="s">
        <v>293</v>
      </c>
      <c r="C71" s="29">
        <v>9.0</v>
      </c>
      <c r="D71" s="29">
        <v>3.0</v>
      </c>
      <c r="E71" s="29">
        <v>12.0</v>
      </c>
      <c r="F71" s="29">
        <v>86.0</v>
      </c>
      <c r="G71" s="23" t="s">
        <v>344</v>
      </c>
      <c r="H71" s="23" t="s">
        <v>363</v>
      </c>
      <c r="I71" s="29">
        <v>61.0</v>
      </c>
      <c r="J71" s="29">
        <v>109.0</v>
      </c>
      <c r="K71" s="29">
        <v>2867.0</v>
      </c>
      <c r="L71" s="30">
        <f t="shared" si="8"/>
        <v>47000</v>
      </c>
      <c r="M71" s="36"/>
    </row>
    <row r="72">
      <c r="A72" s="23" t="s">
        <v>292</v>
      </c>
      <c r="B72" s="23" t="s">
        <v>293</v>
      </c>
      <c r="C72" s="29">
        <v>9.0</v>
      </c>
      <c r="D72" s="29">
        <v>3.0</v>
      </c>
      <c r="E72" s="29">
        <v>25.0</v>
      </c>
      <c r="F72" s="29">
        <v>9.0</v>
      </c>
      <c r="G72" s="23" t="s">
        <v>331</v>
      </c>
      <c r="H72" s="23" t="s">
        <v>364</v>
      </c>
      <c r="I72" s="29">
        <v>60.0</v>
      </c>
      <c r="J72" s="29">
        <v>102.0</v>
      </c>
      <c r="K72" s="29">
        <v>4482.0</v>
      </c>
      <c r="L72" s="30">
        <f t="shared" si="8"/>
        <v>74700</v>
      </c>
      <c r="M72" s="36"/>
    </row>
    <row r="73">
      <c r="A73" s="23" t="s">
        <v>292</v>
      </c>
      <c r="B73" s="23" t="s">
        <v>293</v>
      </c>
      <c r="C73" s="29">
        <v>9.0</v>
      </c>
      <c r="D73" s="29">
        <v>3.0</v>
      </c>
      <c r="E73" s="29">
        <v>6.0</v>
      </c>
      <c r="F73" s="29">
        <v>73.0</v>
      </c>
      <c r="G73" s="23" t="s">
        <v>346</v>
      </c>
      <c r="H73" s="23" t="s">
        <v>365</v>
      </c>
      <c r="I73" s="29">
        <v>57.0</v>
      </c>
      <c r="J73" s="29">
        <v>99.0</v>
      </c>
      <c r="K73" s="29">
        <v>3865.0</v>
      </c>
      <c r="L73" s="30">
        <f t="shared" si="8"/>
        <v>67807.01754</v>
      </c>
      <c r="M73" s="36"/>
    </row>
    <row r="74">
      <c r="A74" s="23" t="s">
        <v>292</v>
      </c>
      <c r="B74" s="23" t="s">
        <v>293</v>
      </c>
      <c r="C74" s="29">
        <v>9.0</v>
      </c>
      <c r="D74" s="29">
        <v>3.0</v>
      </c>
      <c r="E74" s="29">
        <v>12.0</v>
      </c>
      <c r="F74" s="29">
        <v>95.0</v>
      </c>
      <c r="G74" s="23" t="s">
        <v>344</v>
      </c>
      <c r="H74" s="23" t="s">
        <v>366</v>
      </c>
      <c r="I74" s="29">
        <v>56.0</v>
      </c>
      <c r="J74" s="29">
        <v>95.0</v>
      </c>
      <c r="K74" s="29">
        <v>1781.0</v>
      </c>
      <c r="L74" s="30">
        <f t="shared" si="8"/>
        <v>31803.57143</v>
      </c>
      <c r="M74" s="36"/>
    </row>
    <row r="75">
      <c r="A75" s="23" t="s">
        <v>292</v>
      </c>
      <c r="B75" s="23" t="s">
        <v>293</v>
      </c>
      <c r="C75" s="29">
        <v>9.0</v>
      </c>
      <c r="D75" s="29">
        <v>3.0</v>
      </c>
      <c r="E75" s="29">
        <v>12.0</v>
      </c>
      <c r="F75" s="29">
        <v>57.0</v>
      </c>
      <c r="G75" s="23" t="s">
        <v>344</v>
      </c>
      <c r="H75" s="23" t="s">
        <v>367</v>
      </c>
      <c r="I75" s="29">
        <v>53.0</v>
      </c>
      <c r="J75" s="29">
        <v>92.0</v>
      </c>
      <c r="K75" s="29">
        <v>2255.0</v>
      </c>
      <c r="L75" s="30">
        <f t="shared" si="8"/>
        <v>42547.16981</v>
      </c>
      <c r="M75" s="36"/>
    </row>
    <row r="76">
      <c r="A76" s="23" t="s">
        <v>292</v>
      </c>
      <c r="B76" s="23" t="s">
        <v>293</v>
      </c>
      <c r="C76" s="29">
        <v>9.0</v>
      </c>
      <c r="D76" s="29">
        <v>3.0</v>
      </c>
      <c r="E76" s="29">
        <v>48.0</v>
      </c>
      <c r="F76" s="29">
        <v>201.0</v>
      </c>
      <c r="G76" s="23" t="s">
        <v>369</v>
      </c>
      <c r="H76" s="23" t="s">
        <v>370</v>
      </c>
      <c r="I76" s="29">
        <v>49.0</v>
      </c>
      <c r="J76" s="29">
        <v>88.0</v>
      </c>
      <c r="K76" s="29">
        <v>3898.0</v>
      </c>
      <c r="L76" s="30">
        <f t="shared" si="8"/>
        <v>79551.02041</v>
      </c>
      <c r="M76" s="36"/>
    </row>
    <row r="77">
      <c r="A77" s="23" t="s">
        <v>292</v>
      </c>
      <c r="B77" s="23" t="s">
        <v>293</v>
      </c>
      <c r="C77" s="29">
        <v>9.0</v>
      </c>
      <c r="D77" s="29">
        <v>3.0</v>
      </c>
      <c r="E77" s="29">
        <v>48.0</v>
      </c>
      <c r="F77" s="29">
        <v>453.0</v>
      </c>
      <c r="G77" s="23" t="s">
        <v>369</v>
      </c>
      <c r="H77" s="23" t="s">
        <v>371</v>
      </c>
      <c r="I77" s="29">
        <v>48.0</v>
      </c>
      <c r="J77" s="29">
        <v>72.0</v>
      </c>
      <c r="K77" s="29">
        <v>987.0</v>
      </c>
      <c r="L77" s="30">
        <f t="shared" si="8"/>
        <v>20562.5</v>
      </c>
      <c r="M77" s="36"/>
    </row>
    <row r="78">
      <c r="A78" s="23" t="s">
        <v>292</v>
      </c>
      <c r="B78" s="23" t="s">
        <v>293</v>
      </c>
      <c r="C78" s="29">
        <v>9.0</v>
      </c>
      <c r="D78" s="29">
        <v>3.0</v>
      </c>
      <c r="E78" s="29">
        <v>48.0</v>
      </c>
      <c r="F78" s="29">
        <v>453.0</v>
      </c>
      <c r="G78" s="23" t="s">
        <v>369</v>
      </c>
      <c r="H78" s="23" t="s">
        <v>371</v>
      </c>
      <c r="I78" s="29">
        <v>48.0</v>
      </c>
      <c r="J78" s="29">
        <v>72.0</v>
      </c>
      <c r="K78" s="29">
        <v>987.0</v>
      </c>
      <c r="L78" s="30">
        <f t="shared" si="8"/>
        <v>20562.5</v>
      </c>
      <c r="M78" s="36"/>
    </row>
    <row r="79">
      <c r="A79" s="23" t="s">
        <v>292</v>
      </c>
      <c r="B79" s="23" t="s">
        <v>293</v>
      </c>
      <c r="C79" s="29">
        <v>9.0</v>
      </c>
      <c r="D79" s="29">
        <v>3.0</v>
      </c>
      <c r="E79" s="29">
        <v>25.0</v>
      </c>
      <c r="F79" s="29">
        <v>1.0</v>
      </c>
      <c r="G79" s="23" t="s">
        <v>331</v>
      </c>
      <c r="H79" s="23" t="s">
        <v>374</v>
      </c>
      <c r="I79" s="29">
        <v>44.0</v>
      </c>
      <c r="J79" s="29">
        <v>72.0</v>
      </c>
      <c r="K79" s="29">
        <v>2802.0</v>
      </c>
      <c r="L79" s="30">
        <f t="shared" si="8"/>
        <v>63681.81818</v>
      </c>
      <c r="M79" s="36"/>
    </row>
    <row r="80">
      <c r="A80" s="23" t="s">
        <v>292</v>
      </c>
      <c r="B80" s="23" t="s">
        <v>293</v>
      </c>
      <c r="C80" s="29">
        <v>9.0</v>
      </c>
      <c r="D80" s="29">
        <v>3.0</v>
      </c>
      <c r="E80" s="29">
        <v>34.0</v>
      </c>
      <c r="F80" s="29">
        <v>23.0</v>
      </c>
      <c r="G80" s="23" t="s">
        <v>375</v>
      </c>
      <c r="H80" s="23" t="s">
        <v>327</v>
      </c>
      <c r="I80" s="29">
        <v>44.0</v>
      </c>
      <c r="J80" s="29">
        <v>81.0</v>
      </c>
      <c r="K80" s="29">
        <v>2416.0</v>
      </c>
      <c r="L80" s="30">
        <f t="shared" si="8"/>
        <v>54909.09091</v>
      </c>
      <c r="M80" s="36"/>
    </row>
    <row r="81">
      <c r="A81" s="23" t="s">
        <v>292</v>
      </c>
      <c r="B81" s="23" t="s">
        <v>293</v>
      </c>
      <c r="C81" s="29">
        <v>9.0</v>
      </c>
      <c r="D81" s="29">
        <v>3.0</v>
      </c>
      <c r="E81" s="29">
        <v>34.0</v>
      </c>
      <c r="F81" s="29">
        <v>3.0</v>
      </c>
      <c r="G81" s="23" t="s">
        <v>375</v>
      </c>
      <c r="H81" s="23" t="s">
        <v>377</v>
      </c>
      <c r="I81" s="29">
        <v>43.0</v>
      </c>
      <c r="J81" s="29">
        <v>81.0</v>
      </c>
      <c r="K81" s="29">
        <v>2182.0</v>
      </c>
      <c r="L81" s="30">
        <f t="shared" si="8"/>
        <v>50744.18605</v>
      </c>
      <c r="M81" s="36"/>
    </row>
    <row r="82">
      <c r="A82" s="23" t="s">
        <v>292</v>
      </c>
      <c r="B82" s="23" t="s">
        <v>293</v>
      </c>
      <c r="C82" s="29">
        <v>9.0</v>
      </c>
      <c r="D82" s="29">
        <v>3.0</v>
      </c>
      <c r="E82" s="29">
        <v>34.0</v>
      </c>
      <c r="F82" s="29">
        <v>17.0</v>
      </c>
      <c r="G82" s="23" t="s">
        <v>375</v>
      </c>
      <c r="H82" s="23" t="s">
        <v>380</v>
      </c>
      <c r="I82" s="29">
        <v>43.0</v>
      </c>
      <c r="J82" s="29">
        <v>82.0</v>
      </c>
      <c r="K82" s="29">
        <v>2739.0</v>
      </c>
      <c r="L82" s="30">
        <f t="shared" si="8"/>
        <v>63697.67442</v>
      </c>
      <c r="M82" s="36"/>
    </row>
    <row r="83">
      <c r="A83" s="23" t="s">
        <v>292</v>
      </c>
      <c r="B83" s="23" t="s">
        <v>293</v>
      </c>
      <c r="C83" s="29">
        <v>9.0</v>
      </c>
      <c r="D83" s="29">
        <v>3.0</v>
      </c>
      <c r="E83" s="29">
        <v>51.0</v>
      </c>
      <c r="F83" s="29">
        <v>59.0</v>
      </c>
      <c r="G83" s="23" t="s">
        <v>383</v>
      </c>
      <c r="H83" s="23" t="s">
        <v>384</v>
      </c>
      <c r="I83" s="29">
        <v>43.0</v>
      </c>
      <c r="J83" s="29">
        <v>88.0</v>
      </c>
      <c r="K83" s="29">
        <v>3916.0</v>
      </c>
      <c r="L83" s="30">
        <f t="shared" si="8"/>
        <v>91069.76744</v>
      </c>
      <c r="M83" s="36"/>
    </row>
    <row r="84">
      <c r="A84" s="23" t="s">
        <v>292</v>
      </c>
      <c r="B84" s="23" t="s">
        <v>293</v>
      </c>
      <c r="C84" s="29">
        <v>9.0</v>
      </c>
      <c r="D84" s="29">
        <v>3.0</v>
      </c>
      <c r="E84" s="29">
        <v>11.0</v>
      </c>
      <c r="F84" s="29">
        <v>1.0</v>
      </c>
      <c r="G84" s="23" t="s">
        <v>387</v>
      </c>
      <c r="H84" s="23" t="s">
        <v>388</v>
      </c>
      <c r="I84" s="29">
        <v>41.0</v>
      </c>
      <c r="J84" s="29">
        <v>54.0</v>
      </c>
      <c r="K84" s="29">
        <v>3020.0</v>
      </c>
      <c r="L84" s="30">
        <f t="shared" si="8"/>
        <v>73658.53659</v>
      </c>
      <c r="M84" s="36"/>
    </row>
    <row r="85">
      <c r="A85" s="23" t="s">
        <v>292</v>
      </c>
      <c r="B85" s="23" t="s">
        <v>293</v>
      </c>
      <c r="C85" s="29">
        <v>9.0</v>
      </c>
      <c r="D85" s="29">
        <v>3.0</v>
      </c>
      <c r="E85" s="29">
        <v>37.0</v>
      </c>
      <c r="F85" s="29">
        <v>119.0</v>
      </c>
      <c r="G85" s="23" t="s">
        <v>389</v>
      </c>
      <c r="H85" s="23" t="s">
        <v>390</v>
      </c>
      <c r="I85" s="29">
        <v>41.0</v>
      </c>
      <c r="J85" s="29">
        <v>75.0</v>
      </c>
      <c r="K85" s="29">
        <v>3123.0</v>
      </c>
      <c r="L85" s="30">
        <f t="shared" si="8"/>
        <v>76170.73171</v>
      </c>
      <c r="M85" s="36"/>
    </row>
    <row r="86">
      <c r="A86" s="23" t="s">
        <v>292</v>
      </c>
      <c r="B86" s="23" t="s">
        <v>293</v>
      </c>
      <c r="C86" s="29">
        <v>9.0</v>
      </c>
      <c r="D86" s="29">
        <v>3.0</v>
      </c>
      <c r="E86" s="29">
        <v>12.0</v>
      </c>
      <c r="F86" s="29">
        <v>71.0</v>
      </c>
      <c r="G86" s="23" t="s">
        <v>344</v>
      </c>
      <c r="H86" s="23" t="s">
        <v>392</v>
      </c>
      <c r="I86" s="29">
        <v>40.0</v>
      </c>
      <c r="J86" s="29">
        <v>73.0</v>
      </c>
      <c r="K86" s="29">
        <v>2119.0</v>
      </c>
      <c r="L86" s="30">
        <f t="shared" si="8"/>
        <v>52975</v>
      </c>
      <c r="M86" s="36"/>
    </row>
    <row r="87">
      <c r="A87" s="23" t="s">
        <v>292</v>
      </c>
      <c r="B87" s="23" t="s">
        <v>293</v>
      </c>
      <c r="C87" s="29">
        <v>9.0</v>
      </c>
      <c r="D87" s="29">
        <v>3.0</v>
      </c>
      <c r="E87" s="29">
        <v>13.0</v>
      </c>
      <c r="F87" s="29">
        <v>121.0</v>
      </c>
      <c r="G87" s="23" t="s">
        <v>394</v>
      </c>
      <c r="H87" s="23" t="s">
        <v>395</v>
      </c>
      <c r="I87" s="29">
        <v>40.0</v>
      </c>
      <c r="J87" s="29">
        <v>58.0</v>
      </c>
      <c r="K87" s="29">
        <v>2391.0</v>
      </c>
      <c r="L87" s="30">
        <f t="shared" si="8"/>
        <v>59775</v>
      </c>
      <c r="M87" s="36"/>
    </row>
    <row r="88">
      <c r="A88" s="23" t="s">
        <v>292</v>
      </c>
      <c r="B88" s="23" t="s">
        <v>293</v>
      </c>
      <c r="C88" s="29">
        <v>9.0</v>
      </c>
      <c r="D88" s="29">
        <v>3.0</v>
      </c>
      <c r="E88" s="29">
        <v>44.0</v>
      </c>
      <c r="F88" s="29">
        <v>9.0</v>
      </c>
      <c r="G88" s="23" t="s">
        <v>352</v>
      </c>
      <c r="H88" s="23" t="s">
        <v>398</v>
      </c>
      <c r="I88" s="29">
        <v>37.0</v>
      </c>
      <c r="J88" s="29">
        <v>48.0</v>
      </c>
      <c r="K88" s="29">
        <v>2658.0</v>
      </c>
      <c r="L88" s="30">
        <f t="shared" si="8"/>
        <v>71837.83784</v>
      </c>
      <c r="M88" s="36"/>
    </row>
    <row r="89">
      <c r="A89" s="23" t="s">
        <v>292</v>
      </c>
      <c r="B89" s="23" t="s">
        <v>293</v>
      </c>
      <c r="C89" s="29">
        <v>9.0</v>
      </c>
      <c r="D89" s="29">
        <v>3.0</v>
      </c>
      <c r="E89" s="29">
        <v>25.0</v>
      </c>
      <c r="F89" s="29">
        <v>5.0</v>
      </c>
      <c r="G89" s="23" t="s">
        <v>331</v>
      </c>
      <c r="H89" s="23" t="s">
        <v>401</v>
      </c>
      <c r="I89" s="29">
        <v>36.0</v>
      </c>
      <c r="J89" s="29">
        <v>54.0</v>
      </c>
      <c r="K89" s="29">
        <v>1302.0</v>
      </c>
      <c r="L89" s="30">
        <f t="shared" si="8"/>
        <v>36166.66667</v>
      </c>
      <c r="M89" s="36"/>
    </row>
    <row r="90">
      <c r="A90" s="23" t="s">
        <v>292</v>
      </c>
      <c r="B90" s="23" t="s">
        <v>293</v>
      </c>
      <c r="C90" s="29">
        <v>9.0</v>
      </c>
      <c r="D90" s="29">
        <v>3.0</v>
      </c>
      <c r="E90" s="29">
        <v>37.0</v>
      </c>
      <c r="F90" s="29">
        <v>183.0</v>
      </c>
      <c r="G90" s="23" t="s">
        <v>389</v>
      </c>
      <c r="H90" s="23" t="s">
        <v>404</v>
      </c>
      <c r="I90" s="29">
        <v>36.0</v>
      </c>
      <c r="J90" s="29">
        <v>71.0</v>
      </c>
      <c r="K90" s="29">
        <v>2152.0</v>
      </c>
      <c r="L90" s="30">
        <f t="shared" si="8"/>
        <v>59777.77778</v>
      </c>
      <c r="M90" s="36"/>
    </row>
    <row r="91">
      <c r="A91" s="23" t="s">
        <v>292</v>
      </c>
      <c r="B91" s="23" t="s">
        <v>293</v>
      </c>
      <c r="C91" s="29">
        <v>9.0</v>
      </c>
      <c r="D91" s="29">
        <v>3.0</v>
      </c>
      <c r="E91" s="29">
        <v>12.0</v>
      </c>
      <c r="F91" s="29">
        <v>103.0</v>
      </c>
      <c r="G91" s="23" t="s">
        <v>344</v>
      </c>
      <c r="H91" s="23" t="s">
        <v>407</v>
      </c>
      <c r="I91" s="29">
        <v>34.0</v>
      </c>
      <c r="J91" s="29">
        <v>55.0</v>
      </c>
      <c r="K91" s="29">
        <v>1793.0</v>
      </c>
      <c r="L91" s="30">
        <f t="shared" si="8"/>
        <v>52735.29412</v>
      </c>
      <c r="M91" s="36"/>
    </row>
    <row r="92">
      <c r="A92" s="23" t="s">
        <v>292</v>
      </c>
      <c r="B92" s="23" t="s">
        <v>293</v>
      </c>
      <c r="C92" s="29">
        <v>9.0</v>
      </c>
      <c r="D92" s="29">
        <v>3.0</v>
      </c>
      <c r="E92" s="29">
        <v>27.0</v>
      </c>
      <c r="F92" s="29">
        <v>53.0</v>
      </c>
      <c r="G92" s="23" t="s">
        <v>410</v>
      </c>
      <c r="H92" s="23" t="s">
        <v>411</v>
      </c>
      <c r="I92" s="29">
        <v>34.0</v>
      </c>
      <c r="J92" s="29">
        <v>69.0</v>
      </c>
      <c r="K92" s="29">
        <v>2684.0</v>
      </c>
      <c r="L92" s="30">
        <f t="shared" si="8"/>
        <v>78941.17647</v>
      </c>
      <c r="M92" s="36"/>
    </row>
    <row r="93">
      <c r="A93" s="23" t="s">
        <v>292</v>
      </c>
      <c r="B93" s="23" t="s">
        <v>293</v>
      </c>
      <c r="C93" s="29">
        <v>9.0</v>
      </c>
      <c r="D93" s="29">
        <v>3.0</v>
      </c>
      <c r="E93" s="29">
        <v>34.0</v>
      </c>
      <c r="F93" s="29">
        <v>13.0</v>
      </c>
      <c r="G93" s="23" t="s">
        <v>375</v>
      </c>
      <c r="H93" s="23" t="s">
        <v>364</v>
      </c>
      <c r="I93" s="29">
        <v>34.0</v>
      </c>
      <c r="J93" s="29">
        <v>61.0</v>
      </c>
      <c r="K93" s="29">
        <v>3074.0</v>
      </c>
      <c r="L93" s="30">
        <f t="shared" si="8"/>
        <v>90411.76471</v>
      </c>
      <c r="M93" s="36"/>
    </row>
    <row r="94">
      <c r="A94" s="23" t="s">
        <v>292</v>
      </c>
      <c r="B94" s="23" t="s">
        <v>293</v>
      </c>
      <c r="C94" s="29">
        <v>9.0</v>
      </c>
      <c r="D94" s="29">
        <v>3.0</v>
      </c>
      <c r="E94" s="29">
        <v>36.0</v>
      </c>
      <c r="F94" s="29">
        <v>55.0</v>
      </c>
      <c r="G94" s="23" t="s">
        <v>337</v>
      </c>
      <c r="H94" s="23" t="s">
        <v>414</v>
      </c>
      <c r="I94" s="29">
        <v>34.0</v>
      </c>
      <c r="J94" s="29">
        <v>47.0</v>
      </c>
      <c r="K94" s="29">
        <v>2840.0</v>
      </c>
      <c r="L94" s="30">
        <f t="shared" si="8"/>
        <v>83529.41176</v>
      </c>
      <c r="M94" s="36"/>
    </row>
    <row r="95">
      <c r="A95" s="23" t="s">
        <v>292</v>
      </c>
      <c r="B95" s="23" t="s">
        <v>293</v>
      </c>
      <c r="C95" s="29">
        <v>9.0</v>
      </c>
      <c r="D95" s="29">
        <v>3.0</v>
      </c>
      <c r="E95" s="29">
        <v>13.0</v>
      </c>
      <c r="F95" s="29">
        <v>89.0</v>
      </c>
      <c r="G95" s="23" t="s">
        <v>394</v>
      </c>
      <c r="H95" s="23" t="s">
        <v>416</v>
      </c>
      <c r="I95" s="29">
        <v>33.0</v>
      </c>
      <c r="J95" s="29">
        <v>52.0</v>
      </c>
      <c r="K95" s="29">
        <v>1357.0</v>
      </c>
      <c r="L95" s="30">
        <f t="shared" si="8"/>
        <v>41121.21212</v>
      </c>
      <c r="M95" s="36"/>
    </row>
    <row r="96">
      <c r="A96" s="23" t="s">
        <v>292</v>
      </c>
      <c r="B96" s="23" t="s">
        <v>293</v>
      </c>
      <c r="C96" s="29">
        <v>9.0</v>
      </c>
      <c r="D96" s="29">
        <v>3.0</v>
      </c>
      <c r="E96" s="29">
        <v>33.0</v>
      </c>
      <c r="F96" s="29">
        <v>11.0</v>
      </c>
      <c r="G96" s="23" t="s">
        <v>419</v>
      </c>
      <c r="H96" s="23" t="s">
        <v>367</v>
      </c>
      <c r="I96" s="29">
        <v>33.0</v>
      </c>
      <c r="J96" s="29">
        <v>54.0</v>
      </c>
      <c r="K96" s="29">
        <v>1205.0</v>
      </c>
      <c r="L96" s="30">
        <f t="shared" si="8"/>
        <v>36515.15152</v>
      </c>
      <c r="M96" s="36"/>
    </row>
    <row r="97">
      <c r="A97" s="23" t="s">
        <v>292</v>
      </c>
      <c r="B97" s="23" t="s">
        <v>293</v>
      </c>
      <c r="C97" s="29">
        <v>9.0</v>
      </c>
      <c r="D97" s="29">
        <v>3.0</v>
      </c>
      <c r="E97" s="29">
        <v>48.0</v>
      </c>
      <c r="F97" s="29">
        <v>113.0</v>
      </c>
      <c r="G97" s="23" t="s">
        <v>369</v>
      </c>
      <c r="H97" s="23" t="s">
        <v>421</v>
      </c>
      <c r="I97" s="29">
        <v>33.0</v>
      </c>
      <c r="J97" s="29">
        <v>56.0</v>
      </c>
      <c r="K97" s="29">
        <v>2604.0</v>
      </c>
      <c r="L97" s="30">
        <f t="shared" si="8"/>
        <v>78909.09091</v>
      </c>
      <c r="M97" s="36"/>
    </row>
    <row r="98">
      <c r="A98" s="23" t="s">
        <v>292</v>
      </c>
      <c r="B98" s="23" t="s">
        <v>293</v>
      </c>
      <c r="C98" s="29">
        <v>9.0</v>
      </c>
      <c r="D98" s="29">
        <v>3.0</v>
      </c>
      <c r="E98" s="29">
        <v>12.0</v>
      </c>
      <c r="F98" s="29">
        <v>111.0</v>
      </c>
      <c r="G98" s="23" t="s">
        <v>344</v>
      </c>
      <c r="H98" s="23" t="s">
        <v>424</v>
      </c>
      <c r="I98" s="29">
        <v>31.0</v>
      </c>
      <c r="J98" s="29">
        <v>55.0</v>
      </c>
      <c r="K98" s="29">
        <v>983.0</v>
      </c>
      <c r="L98" s="30">
        <f t="shared" si="8"/>
        <v>31709.67742</v>
      </c>
      <c r="M98" s="36"/>
    </row>
    <row r="99">
      <c r="A99" s="23" t="s">
        <v>292</v>
      </c>
      <c r="B99" s="23" t="s">
        <v>293</v>
      </c>
      <c r="C99" s="29">
        <v>9.0</v>
      </c>
      <c r="D99" s="29">
        <v>3.0</v>
      </c>
      <c r="E99" s="29">
        <v>57.0</v>
      </c>
      <c r="F99" s="29">
        <v>5.0</v>
      </c>
      <c r="G99" s="23" t="s">
        <v>348</v>
      </c>
      <c r="H99" s="23" t="s">
        <v>427</v>
      </c>
      <c r="I99" s="29">
        <v>31.0</v>
      </c>
      <c r="J99" s="29">
        <v>58.0</v>
      </c>
      <c r="K99" s="29">
        <v>1211.0</v>
      </c>
      <c r="L99" s="30">
        <f t="shared" si="8"/>
        <v>39064.51613</v>
      </c>
      <c r="M99" s="36"/>
    </row>
    <row r="100">
      <c r="A100" s="23" t="s">
        <v>292</v>
      </c>
      <c r="B100" s="23" t="s">
        <v>293</v>
      </c>
      <c r="C100" s="29">
        <v>9.0</v>
      </c>
      <c r="D100" s="29">
        <v>3.0</v>
      </c>
      <c r="E100" s="29">
        <v>6.0</v>
      </c>
      <c r="F100" s="29">
        <v>59.0</v>
      </c>
      <c r="G100" s="23" t="s">
        <v>346</v>
      </c>
      <c r="H100" s="23" t="s">
        <v>366</v>
      </c>
      <c r="I100" s="29">
        <v>30.0</v>
      </c>
      <c r="J100" s="29">
        <v>59.0</v>
      </c>
      <c r="K100" s="29">
        <v>2022.0</v>
      </c>
      <c r="L100" s="30">
        <f t="shared" si="8"/>
        <v>67400</v>
      </c>
      <c r="M100" s="36"/>
    </row>
    <row r="101">
      <c r="A101" s="23" t="s">
        <v>292</v>
      </c>
      <c r="B101" s="23" t="s">
        <v>293</v>
      </c>
      <c r="C101" s="29">
        <v>9.0</v>
      </c>
      <c r="D101" s="29">
        <v>3.0</v>
      </c>
      <c r="E101" s="29">
        <v>24.0</v>
      </c>
      <c r="F101" s="29">
        <v>31.0</v>
      </c>
      <c r="G101" s="23" t="s">
        <v>432</v>
      </c>
      <c r="H101" s="23" t="s">
        <v>433</v>
      </c>
      <c r="I101" s="29">
        <v>30.0</v>
      </c>
      <c r="J101" s="29">
        <v>47.0</v>
      </c>
      <c r="K101" s="29">
        <v>2758.0</v>
      </c>
      <c r="L101" s="30">
        <f t="shared" si="8"/>
        <v>91933.33333</v>
      </c>
      <c r="M101" s="36"/>
    </row>
    <row r="102">
      <c r="A102" s="23" t="s">
        <v>292</v>
      </c>
      <c r="B102" s="23" t="s">
        <v>293</v>
      </c>
      <c r="C102" s="29">
        <v>9.0</v>
      </c>
      <c r="D102" s="29">
        <v>3.0</v>
      </c>
      <c r="E102" s="29">
        <v>25.0</v>
      </c>
      <c r="F102" s="29">
        <v>3.0</v>
      </c>
      <c r="G102" s="23" t="s">
        <v>331</v>
      </c>
      <c r="H102" s="23" t="s">
        <v>435</v>
      </c>
      <c r="I102" s="29">
        <v>30.0</v>
      </c>
      <c r="J102" s="29">
        <v>46.0</v>
      </c>
      <c r="K102" s="29">
        <v>1644.0</v>
      </c>
      <c r="L102" s="30">
        <f t="shared" si="8"/>
        <v>54800</v>
      </c>
      <c r="M102" s="36"/>
    </row>
    <row r="103">
      <c r="A103" s="23" t="s">
        <v>292</v>
      </c>
      <c r="B103" s="23" t="s">
        <v>293</v>
      </c>
      <c r="C103" s="29">
        <v>9.0</v>
      </c>
      <c r="D103" s="29">
        <v>3.0</v>
      </c>
      <c r="E103" s="29">
        <v>34.0</v>
      </c>
      <c r="F103" s="29">
        <v>27.0</v>
      </c>
      <c r="G103" s="23" t="s">
        <v>375</v>
      </c>
      <c r="H103" s="23" t="s">
        <v>438</v>
      </c>
      <c r="I103" s="29">
        <v>30.0</v>
      </c>
      <c r="J103" s="29">
        <v>60.0</v>
      </c>
      <c r="K103" s="29">
        <v>2197.0</v>
      </c>
      <c r="L103" s="30">
        <f t="shared" si="8"/>
        <v>73233.33333</v>
      </c>
      <c r="M103" s="36"/>
    </row>
    <row r="104">
      <c r="A104" s="23" t="s">
        <v>292</v>
      </c>
      <c r="B104" s="23" t="s">
        <v>293</v>
      </c>
      <c r="C104" s="29">
        <v>9.0</v>
      </c>
      <c r="D104" s="29">
        <v>3.0</v>
      </c>
      <c r="E104" s="29">
        <v>39.0</v>
      </c>
      <c r="F104" s="29">
        <v>35.0</v>
      </c>
      <c r="G104" s="23" t="s">
        <v>440</v>
      </c>
      <c r="H104" s="23" t="s">
        <v>441</v>
      </c>
      <c r="I104" s="29">
        <v>30.0</v>
      </c>
      <c r="J104" s="29">
        <v>60.0</v>
      </c>
      <c r="K104" s="29">
        <v>2186.0</v>
      </c>
      <c r="L104" s="30">
        <f t="shared" si="8"/>
        <v>72866.66667</v>
      </c>
      <c r="M104" s="36"/>
    </row>
    <row r="105">
      <c r="A105" s="23" t="s">
        <v>292</v>
      </c>
      <c r="B105" s="23" t="s">
        <v>293</v>
      </c>
      <c r="C105" s="29">
        <v>9.0</v>
      </c>
      <c r="D105" s="29">
        <v>3.0</v>
      </c>
      <c r="E105" s="29">
        <v>39.0</v>
      </c>
      <c r="F105" s="29">
        <v>49.0</v>
      </c>
      <c r="G105" s="23" t="s">
        <v>440</v>
      </c>
      <c r="H105" s="23" t="s">
        <v>444</v>
      </c>
      <c r="I105" s="29">
        <v>30.0</v>
      </c>
      <c r="J105" s="29">
        <v>58.0</v>
      </c>
      <c r="K105" s="29">
        <v>3034.0</v>
      </c>
      <c r="L105" s="30">
        <f t="shared" si="8"/>
        <v>101133.3333</v>
      </c>
      <c r="M105" s="36"/>
    </row>
    <row r="106">
      <c r="A106" s="23" t="s">
        <v>292</v>
      </c>
      <c r="B106" s="23" t="s">
        <v>293</v>
      </c>
      <c r="C106" s="29">
        <v>9.0</v>
      </c>
      <c r="D106" s="29">
        <v>3.0</v>
      </c>
      <c r="E106" s="29">
        <v>50.0</v>
      </c>
      <c r="F106" s="29">
        <v>7.0</v>
      </c>
      <c r="G106" s="23" t="s">
        <v>447</v>
      </c>
      <c r="H106" s="23" t="s">
        <v>449</v>
      </c>
      <c r="I106" s="29">
        <v>30.0</v>
      </c>
      <c r="J106" s="29">
        <v>40.0</v>
      </c>
      <c r="K106" s="29">
        <v>1691.0</v>
      </c>
      <c r="L106" s="30">
        <f t="shared" si="8"/>
        <v>56366.66667</v>
      </c>
      <c r="M106" s="36"/>
    </row>
    <row r="107">
      <c r="A107" s="23" t="s">
        <v>292</v>
      </c>
      <c r="B107" s="23" t="s">
        <v>293</v>
      </c>
      <c r="C107" s="29">
        <v>9.0</v>
      </c>
      <c r="D107" s="29">
        <v>3.0</v>
      </c>
      <c r="E107" s="29">
        <v>12.0</v>
      </c>
      <c r="F107" s="29">
        <v>127.0</v>
      </c>
      <c r="G107" s="23" t="s">
        <v>344</v>
      </c>
      <c r="H107" s="23" t="s">
        <v>452</v>
      </c>
      <c r="I107" s="29">
        <v>29.0</v>
      </c>
      <c r="J107" s="29">
        <v>41.0</v>
      </c>
      <c r="K107" s="29">
        <v>1431.0</v>
      </c>
      <c r="L107" s="30">
        <f t="shared" si="8"/>
        <v>49344.82759</v>
      </c>
      <c r="M107" s="36"/>
    </row>
    <row r="108">
      <c r="A108" s="23" t="s">
        <v>292</v>
      </c>
      <c r="B108" s="23" t="s">
        <v>293</v>
      </c>
      <c r="C108" s="29">
        <v>9.0</v>
      </c>
      <c r="D108" s="29">
        <v>3.0</v>
      </c>
      <c r="E108" s="29">
        <v>42.0</v>
      </c>
      <c r="F108" s="29">
        <v>3.0</v>
      </c>
      <c r="G108" s="23" t="s">
        <v>361</v>
      </c>
      <c r="H108" s="23" t="s">
        <v>454</v>
      </c>
      <c r="I108" s="29">
        <v>29.0</v>
      </c>
      <c r="J108" s="29">
        <v>48.0</v>
      </c>
      <c r="K108" s="29">
        <v>1376.0</v>
      </c>
      <c r="L108" s="30">
        <f t="shared" si="8"/>
        <v>47448.27586</v>
      </c>
      <c r="M108" s="36"/>
    </row>
    <row r="109">
      <c r="A109" s="23" t="s">
        <v>292</v>
      </c>
      <c r="B109" s="23" t="s">
        <v>293</v>
      </c>
      <c r="C109" s="29">
        <v>9.0</v>
      </c>
      <c r="D109" s="29">
        <v>3.0</v>
      </c>
      <c r="E109" s="29">
        <v>48.0</v>
      </c>
      <c r="F109" s="29">
        <v>29.0</v>
      </c>
      <c r="G109" s="23" t="s">
        <v>369</v>
      </c>
      <c r="H109" s="23" t="s">
        <v>457</v>
      </c>
      <c r="I109" s="29">
        <v>29.0</v>
      </c>
      <c r="J109" s="29">
        <v>59.0</v>
      </c>
      <c r="K109" s="29">
        <v>1692.0</v>
      </c>
      <c r="L109" s="30">
        <f t="shared" si="8"/>
        <v>58344.82759</v>
      </c>
      <c r="M109" s="36"/>
    </row>
    <row r="110">
      <c r="A110" s="23" t="s">
        <v>292</v>
      </c>
      <c r="B110" s="23" t="s">
        <v>293</v>
      </c>
      <c r="C110" s="29">
        <v>9.0</v>
      </c>
      <c r="D110" s="29">
        <v>3.0</v>
      </c>
      <c r="E110" s="29">
        <v>26.0</v>
      </c>
      <c r="F110" s="29">
        <v>125.0</v>
      </c>
      <c r="G110" s="23" t="s">
        <v>458</v>
      </c>
      <c r="H110" s="23" t="s">
        <v>459</v>
      </c>
      <c r="I110" s="29">
        <v>28.0</v>
      </c>
      <c r="J110" s="29">
        <v>55.0</v>
      </c>
      <c r="K110" s="29">
        <v>2015.0</v>
      </c>
      <c r="L110" s="30">
        <f t="shared" si="8"/>
        <v>71964.28571</v>
      </c>
      <c r="M110" s="36"/>
    </row>
    <row r="111">
      <c r="A111" s="23" t="s">
        <v>292</v>
      </c>
      <c r="B111" s="23" t="s">
        <v>293</v>
      </c>
      <c r="C111" s="29">
        <v>9.0</v>
      </c>
      <c r="D111" s="29">
        <v>3.0</v>
      </c>
      <c r="E111" s="29">
        <v>34.0</v>
      </c>
      <c r="F111" s="29">
        <v>31.0</v>
      </c>
      <c r="G111" s="23" t="s">
        <v>375</v>
      </c>
      <c r="H111" s="23" t="s">
        <v>461</v>
      </c>
      <c r="I111" s="29">
        <v>28.0</v>
      </c>
      <c r="J111" s="29">
        <v>52.0</v>
      </c>
      <c r="K111" s="29">
        <v>1268.0</v>
      </c>
      <c r="L111" s="30">
        <f t="shared" si="8"/>
        <v>45285.71429</v>
      </c>
      <c r="M111" s="36"/>
    </row>
    <row r="112">
      <c r="A112" s="23" t="s">
        <v>292</v>
      </c>
      <c r="B112" s="23" t="s">
        <v>293</v>
      </c>
      <c r="C112" s="29">
        <v>9.0</v>
      </c>
      <c r="D112" s="29">
        <v>3.0</v>
      </c>
      <c r="E112" s="29">
        <v>42.0</v>
      </c>
      <c r="F112" s="29">
        <v>91.0</v>
      </c>
      <c r="G112" s="23" t="s">
        <v>361</v>
      </c>
      <c r="H112" s="23" t="s">
        <v>433</v>
      </c>
      <c r="I112" s="29">
        <v>28.0</v>
      </c>
      <c r="J112" s="29">
        <v>55.0</v>
      </c>
      <c r="K112" s="29">
        <v>2234.0</v>
      </c>
      <c r="L112" s="30">
        <f t="shared" si="8"/>
        <v>79785.71429</v>
      </c>
      <c r="M112" s="36"/>
    </row>
    <row r="113">
      <c r="A113" s="23" t="s">
        <v>292</v>
      </c>
      <c r="B113" s="23" t="s">
        <v>293</v>
      </c>
      <c r="C113" s="29">
        <v>9.0</v>
      </c>
      <c r="D113" s="29">
        <v>3.0</v>
      </c>
      <c r="E113" s="29">
        <v>44.0</v>
      </c>
      <c r="F113" s="29">
        <v>3.0</v>
      </c>
      <c r="G113" s="23" t="s">
        <v>352</v>
      </c>
      <c r="H113" s="23" t="s">
        <v>465</v>
      </c>
      <c r="I113" s="29">
        <v>26.0</v>
      </c>
      <c r="J113" s="29">
        <v>43.0</v>
      </c>
      <c r="K113" s="29">
        <v>1953.0</v>
      </c>
      <c r="L113" s="30">
        <f t="shared" si="8"/>
        <v>75115.38462</v>
      </c>
      <c r="M113" s="36"/>
    </row>
    <row r="114">
      <c r="A114" s="23" t="s">
        <v>292</v>
      </c>
      <c r="B114" s="23" t="s">
        <v>293</v>
      </c>
      <c r="C114" s="29">
        <v>9.0</v>
      </c>
      <c r="D114" s="29">
        <v>3.0</v>
      </c>
      <c r="E114" s="29">
        <v>12.0</v>
      </c>
      <c r="F114" s="29">
        <v>31.0</v>
      </c>
      <c r="G114" s="23" t="s">
        <v>344</v>
      </c>
      <c r="H114" s="23" t="s">
        <v>469</v>
      </c>
      <c r="I114" s="29">
        <v>25.0</v>
      </c>
      <c r="J114" s="29">
        <v>37.0</v>
      </c>
      <c r="K114" s="29">
        <v>805.0</v>
      </c>
      <c r="L114" s="30">
        <f t="shared" si="8"/>
        <v>32200</v>
      </c>
      <c r="M114" s="36"/>
    </row>
    <row r="115">
      <c r="A115" s="23" t="s">
        <v>292</v>
      </c>
      <c r="B115" s="23" t="s">
        <v>293</v>
      </c>
      <c r="C115" s="29">
        <v>9.0</v>
      </c>
      <c r="D115" s="29">
        <v>3.0</v>
      </c>
      <c r="E115" s="29">
        <v>13.0</v>
      </c>
      <c r="F115" s="29">
        <v>135.0</v>
      </c>
      <c r="G115" s="23" t="s">
        <v>394</v>
      </c>
      <c r="H115" s="23" t="s">
        <v>473</v>
      </c>
      <c r="I115" s="29">
        <v>25.0</v>
      </c>
      <c r="J115" s="29">
        <v>49.0</v>
      </c>
      <c r="K115" s="29">
        <v>1015.0</v>
      </c>
      <c r="L115" s="30">
        <f t="shared" si="8"/>
        <v>40600</v>
      </c>
      <c r="M115" s="36"/>
    </row>
    <row r="116">
      <c r="A116" s="23" t="s">
        <v>292</v>
      </c>
      <c r="B116" s="23" t="s">
        <v>293</v>
      </c>
      <c r="C116" s="29">
        <v>9.0</v>
      </c>
      <c r="D116" s="29">
        <v>3.0</v>
      </c>
      <c r="E116" s="29">
        <v>25.0</v>
      </c>
      <c r="F116" s="29">
        <v>23.0</v>
      </c>
      <c r="G116" s="23" t="s">
        <v>331</v>
      </c>
      <c r="H116" s="23" t="s">
        <v>474</v>
      </c>
      <c r="I116" s="29">
        <v>25.0</v>
      </c>
      <c r="J116" s="29">
        <v>43.0</v>
      </c>
      <c r="K116" s="29">
        <v>2145.0</v>
      </c>
      <c r="L116" s="30">
        <f t="shared" si="8"/>
        <v>85800</v>
      </c>
      <c r="M116" s="36"/>
    </row>
    <row r="117">
      <c r="A117" s="23" t="s">
        <v>292</v>
      </c>
      <c r="B117" s="23" t="s">
        <v>293</v>
      </c>
      <c r="C117" s="29">
        <v>9.0</v>
      </c>
      <c r="D117" s="29">
        <v>3.0</v>
      </c>
      <c r="E117" s="29">
        <v>36.0</v>
      </c>
      <c r="F117" s="29">
        <v>1.0</v>
      </c>
      <c r="G117" s="23" t="s">
        <v>337</v>
      </c>
      <c r="H117" s="23" t="s">
        <v>475</v>
      </c>
      <c r="I117" s="29">
        <v>25.0</v>
      </c>
      <c r="J117" s="29">
        <v>38.0</v>
      </c>
      <c r="K117" s="29">
        <v>1115.0</v>
      </c>
      <c r="L117" s="30">
        <f t="shared" si="8"/>
        <v>44600</v>
      </c>
      <c r="M117" s="36"/>
    </row>
    <row r="118">
      <c r="A118" s="23" t="s">
        <v>292</v>
      </c>
      <c r="B118" s="23" t="s">
        <v>293</v>
      </c>
      <c r="C118" s="29">
        <v>9.0</v>
      </c>
      <c r="D118" s="29">
        <v>3.0</v>
      </c>
      <c r="E118" s="29">
        <v>36.0</v>
      </c>
      <c r="F118" s="29">
        <v>27.0</v>
      </c>
      <c r="G118" s="23" t="s">
        <v>337</v>
      </c>
      <c r="H118" s="23" t="s">
        <v>476</v>
      </c>
      <c r="I118" s="29">
        <v>25.0</v>
      </c>
      <c r="J118" s="29">
        <v>40.0</v>
      </c>
      <c r="K118" s="29">
        <v>1345.0</v>
      </c>
      <c r="L118" s="30">
        <f t="shared" si="8"/>
        <v>53800</v>
      </c>
      <c r="M118" s="36"/>
    </row>
    <row r="119">
      <c r="A119" s="23" t="s">
        <v>292</v>
      </c>
      <c r="B119" s="23" t="s">
        <v>293</v>
      </c>
      <c r="C119" s="29">
        <v>9.0</v>
      </c>
      <c r="D119" s="29">
        <v>3.0</v>
      </c>
      <c r="E119" s="29">
        <v>57.0</v>
      </c>
      <c r="F119" s="29">
        <v>3.0</v>
      </c>
      <c r="G119" s="23" t="s">
        <v>348</v>
      </c>
      <c r="H119" s="23" t="s">
        <v>477</v>
      </c>
      <c r="I119" s="29">
        <v>25.0</v>
      </c>
      <c r="J119" s="29">
        <v>57.0</v>
      </c>
      <c r="K119" s="29">
        <v>788.0</v>
      </c>
      <c r="L119" s="30">
        <f t="shared" si="8"/>
        <v>31520</v>
      </c>
      <c r="M119" s="36"/>
    </row>
    <row r="120">
      <c r="A120" s="23" t="s">
        <v>292</v>
      </c>
      <c r="B120" s="23" t="s">
        <v>293</v>
      </c>
      <c r="C120" s="29">
        <v>9.0</v>
      </c>
      <c r="D120" s="29">
        <v>3.0</v>
      </c>
      <c r="E120" s="29">
        <v>6.0</v>
      </c>
      <c r="F120" s="29">
        <v>85.0</v>
      </c>
      <c r="G120" s="23" t="s">
        <v>346</v>
      </c>
      <c r="H120" s="23" t="s">
        <v>480</v>
      </c>
      <c r="I120" s="29">
        <v>24.0</v>
      </c>
      <c r="J120" s="29">
        <v>53.0</v>
      </c>
      <c r="K120" s="29">
        <v>3046.0</v>
      </c>
      <c r="L120" s="30">
        <f t="shared" si="8"/>
        <v>126916.6667</v>
      </c>
      <c r="M120" s="36"/>
    </row>
    <row r="121">
      <c r="A121" s="23" t="s">
        <v>292</v>
      </c>
      <c r="B121" s="23" t="s">
        <v>293</v>
      </c>
      <c r="C121" s="29">
        <v>9.0</v>
      </c>
      <c r="D121" s="29">
        <v>3.0</v>
      </c>
      <c r="E121" s="29">
        <v>12.0</v>
      </c>
      <c r="F121" s="29">
        <v>9.0</v>
      </c>
      <c r="G121" s="23" t="s">
        <v>344</v>
      </c>
      <c r="H121" s="23" t="s">
        <v>482</v>
      </c>
      <c r="I121" s="29">
        <v>24.0</v>
      </c>
      <c r="J121" s="29">
        <v>35.0</v>
      </c>
      <c r="K121" s="29">
        <v>953.0</v>
      </c>
      <c r="L121" s="30">
        <f t="shared" si="8"/>
        <v>39708.33333</v>
      </c>
      <c r="M121" s="36"/>
    </row>
    <row r="122">
      <c r="A122" s="23" t="s">
        <v>292</v>
      </c>
      <c r="B122" s="23" t="s">
        <v>293</v>
      </c>
      <c r="C122" s="29">
        <v>9.0</v>
      </c>
      <c r="D122" s="29">
        <v>3.0</v>
      </c>
      <c r="E122" s="29">
        <v>12.0</v>
      </c>
      <c r="F122" s="29">
        <v>101.0</v>
      </c>
      <c r="G122" s="23" t="s">
        <v>344</v>
      </c>
      <c r="H122" s="23" t="s">
        <v>483</v>
      </c>
      <c r="I122" s="29">
        <v>24.0</v>
      </c>
      <c r="J122" s="29">
        <v>37.0</v>
      </c>
      <c r="K122" s="29">
        <v>890.0</v>
      </c>
      <c r="L122" s="30">
        <f t="shared" si="8"/>
        <v>37083.33333</v>
      </c>
      <c r="M122" s="36"/>
    </row>
    <row r="123">
      <c r="A123" s="23" t="s">
        <v>292</v>
      </c>
      <c r="B123" s="23" t="s">
        <v>293</v>
      </c>
      <c r="C123" s="29">
        <v>9.0</v>
      </c>
      <c r="D123" s="29">
        <v>3.0</v>
      </c>
      <c r="E123" s="29">
        <v>12.0</v>
      </c>
      <c r="F123" s="29">
        <v>115.0</v>
      </c>
      <c r="G123" s="23" t="s">
        <v>344</v>
      </c>
      <c r="H123" s="23" t="s">
        <v>484</v>
      </c>
      <c r="I123" s="29">
        <v>24.0</v>
      </c>
      <c r="J123" s="29">
        <v>38.0</v>
      </c>
      <c r="K123" s="29">
        <v>1582.0</v>
      </c>
      <c r="L123" s="30">
        <f t="shared" si="8"/>
        <v>65916.66667</v>
      </c>
      <c r="M123" s="36"/>
    </row>
    <row r="124">
      <c r="A124" s="23" t="s">
        <v>292</v>
      </c>
      <c r="B124" s="23" t="s">
        <v>293</v>
      </c>
      <c r="C124" s="29">
        <v>9.0</v>
      </c>
      <c r="D124" s="29">
        <v>3.0</v>
      </c>
      <c r="E124" s="29">
        <v>33.0</v>
      </c>
      <c r="F124" s="29">
        <v>15.0</v>
      </c>
      <c r="G124" s="23" t="s">
        <v>419</v>
      </c>
      <c r="H124" s="23" t="s">
        <v>485</v>
      </c>
      <c r="I124" s="29">
        <v>24.0</v>
      </c>
      <c r="J124" s="29">
        <v>41.0</v>
      </c>
      <c r="K124" s="29">
        <v>962.0</v>
      </c>
      <c r="L124" s="30">
        <f t="shared" si="8"/>
        <v>40083.33333</v>
      </c>
      <c r="M124" s="36"/>
    </row>
    <row r="125">
      <c r="A125" s="23" t="s">
        <v>292</v>
      </c>
      <c r="B125" s="23" t="s">
        <v>293</v>
      </c>
      <c r="C125" s="29">
        <v>9.0</v>
      </c>
      <c r="D125" s="29">
        <v>3.0</v>
      </c>
      <c r="E125" s="29">
        <v>10.0</v>
      </c>
      <c r="F125" s="29">
        <v>3.0</v>
      </c>
      <c r="G125" s="23" t="s">
        <v>486</v>
      </c>
      <c r="H125" s="23" t="s">
        <v>487</v>
      </c>
      <c r="I125" s="29">
        <v>22.0</v>
      </c>
      <c r="J125" s="29">
        <v>37.0</v>
      </c>
      <c r="K125" s="29">
        <v>1727.0</v>
      </c>
      <c r="L125" s="30">
        <f t="shared" si="8"/>
        <v>78500</v>
      </c>
      <c r="M125" s="36"/>
    </row>
    <row r="126">
      <c r="A126" s="23" t="s">
        <v>292</v>
      </c>
      <c r="B126" s="23" t="s">
        <v>293</v>
      </c>
      <c r="C126" s="29">
        <v>9.0</v>
      </c>
      <c r="D126" s="29">
        <v>3.0</v>
      </c>
      <c r="E126" s="29">
        <v>23.0</v>
      </c>
      <c r="F126" s="29">
        <v>5.0</v>
      </c>
      <c r="G126" s="23" t="s">
        <v>491</v>
      </c>
      <c r="H126" s="23" t="s">
        <v>493</v>
      </c>
      <c r="I126" s="29">
        <v>22.0</v>
      </c>
      <c r="J126" s="29">
        <v>32.0</v>
      </c>
      <c r="K126" s="29">
        <v>1266.0</v>
      </c>
      <c r="L126" s="30">
        <f t="shared" si="8"/>
        <v>57545.45455</v>
      </c>
      <c r="M126" s="36"/>
    </row>
    <row r="127">
      <c r="A127" s="23" t="s">
        <v>292</v>
      </c>
      <c r="B127" s="23" t="s">
        <v>293</v>
      </c>
      <c r="C127" s="29">
        <v>9.0</v>
      </c>
      <c r="D127" s="29">
        <v>3.0</v>
      </c>
      <c r="E127" s="29">
        <v>36.0</v>
      </c>
      <c r="F127" s="29">
        <v>29.0</v>
      </c>
      <c r="G127" s="23" t="s">
        <v>337</v>
      </c>
      <c r="H127" s="23" t="s">
        <v>495</v>
      </c>
      <c r="I127" s="29">
        <v>22.0</v>
      </c>
      <c r="J127" s="29">
        <v>47.0</v>
      </c>
      <c r="K127" s="29">
        <v>1492.0</v>
      </c>
      <c r="L127" s="30">
        <f t="shared" si="8"/>
        <v>67818.18182</v>
      </c>
      <c r="M127" s="36"/>
    </row>
    <row r="128">
      <c r="A128" s="23" t="s">
        <v>292</v>
      </c>
      <c r="B128" s="23" t="s">
        <v>293</v>
      </c>
      <c r="C128" s="29">
        <v>9.0</v>
      </c>
      <c r="D128" s="29">
        <v>3.0</v>
      </c>
      <c r="E128" s="29">
        <v>42.0</v>
      </c>
      <c r="F128" s="29">
        <v>29.0</v>
      </c>
      <c r="G128" s="23" t="s">
        <v>361</v>
      </c>
      <c r="H128" s="23" t="s">
        <v>496</v>
      </c>
      <c r="I128" s="29">
        <v>22.0</v>
      </c>
      <c r="J128" s="29">
        <v>49.0</v>
      </c>
      <c r="K128" s="29">
        <v>2514.0</v>
      </c>
      <c r="L128" s="30">
        <f t="shared" si="8"/>
        <v>114272.7273</v>
      </c>
      <c r="M128" s="36"/>
    </row>
    <row r="129">
      <c r="A129" s="23" t="s">
        <v>292</v>
      </c>
      <c r="B129" s="23" t="s">
        <v>293</v>
      </c>
      <c r="C129" s="29">
        <v>9.0</v>
      </c>
      <c r="D129" s="29">
        <v>3.0</v>
      </c>
      <c r="E129" s="29">
        <v>51.0</v>
      </c>
      <c r="F129" s="29">
        <v>87.0</v>
      </c>
      <c r="G129" s="23" t="s">
        <v>383</v>
      </c>
      <c r="H129" s="23" t="s">
        <v>497</v>
      </c>
      <c r="I129" s="29">
        <v>22.0</v>
      </c>
      <c r="J129" s="29">
        <v>45.0</v>
      </c>
      <c r="K129" s="29">
        <v>2357.0</v>
      </c>
      <c r="L129" s="30">
        <f t="shared" si="8"/>
        <v>107136.3636</v>
      </c>
      <c r="M129" s="36"/>
    </row>
    <row r="130">
      <c r="A130" s="23" t="s">
        <v>292</v>
      </c>
      <c r="B130" s="23" t="s">
        <v>293</v>
      </c>
      <c r="C130" s="29">
        <v>9.0</v>
      </c>
      <c r="D130" s="29">
        <v>3.0</v>
      </c>
      <c r="E130" s="29">
        <v>12.0</v>
      </c>
      <c r="F130" s="29">
        <v>21.0</v>
      </c>
      <c r="G130" s="23" t="s">
        <v>344</v>
      </c>
      <c r="H130" s="23" t="s">
        <v>498</v>
      </c>
      <c r="I130" s="29">
        <v>21.0</v>
      </c>
      <c r="J130" s="29">
        <v>32.0</v>
      </c>
      <c r="K130" s="29">
        <v>1650.0</v>
      </c>
      <c r="L130" s="30">
        <f t="shared" si="8"/>
        <v>78571.42857</v>
      </c>
      <c r="M130" s="36"/>
    </row>
    <row r="131">
      <c r="A131" s="23" t="s">
        <v>292</v>
      </c>
      <c r="B131" s="23" t="s">
        <v>293</v>
      </c>
      <c r="C131" s="29">
        <v>9.0</v>
      </c>
      <c r="D131" s="29">
        <v>3.0</v>
      </c>
      <c r="E131" s="29">
        <v>12.0</v>
      </c>
      <c r="F131" s="29">
        <v>21.0</v>
      </c>
      <c r="G131" s="23" t="s">
        <v>344</v>
      </c>
      <c r="H131" s="23" t="s">
        <v>498</v>
      </c>
      <c r="I131" s="29">
        <v>21.0</v>
      </c>
      <c r="J131" s="29">
        <v>32.0</v>
      </c>
      <c r="K131" s="29">
        <v>1650.0</v>
      </c>
      <c r="L131" s="30">
        <f t="shared" si="8"/>
        <v>78571.42857</v>
      </c>
      <c r="M131" s="36"/>
    </row>
    <row r="132">
      <c r="A132" s="23" t="s">
        <v>292</v>
      </c>
      <c r="B132" s="23" t="s">
        <v>293</v>
      </c>
      <c r="C132" s="29">
        <v>9.0</v>
      </c>
      <c r="D132" s="29">
        <v>3.0</v>
      </c>
      <c r="E132" s="29">
        <v>12.0</v>
      </c>
      <c r="F132" s="29">
        <v>81.0</v>
      </c>
      <c r="G132" s="23" t="s">
        <v>344</v>
      </c>
      <c r="H132" s="23" t="s">
        <v>499</v>
      </c>
      <c r="I132" s="29">
        <v>21.0</v>
      </c>
      <c r="J132" s="29">
        <v>32.0</v>
      </c>
      <c r="K132" s="29">
        <v>1698.0</v>
      </c>
      <c r="L132" s="30">
        <f t="shared" si="8"/>
        <v>80857.14286</v>
      </c>
      <c r="M132" s="36"/>
    </row>
    <row r="133">
      <c r="A133" s="23" t="s">
        <v>292</v>
      </c>
      <c r="B133" s="23" t="s">
        <v>293</v>
      </c>
      <c r="C133" s="29">
        <v>9.0</v>
      </c>
      <c r="D133" s="29">
        <v>3.0</v>
      </c>
      <c r="E133" s="29">
        <v>23.0</v>
      </c>
      <c r="F133" s="29">
        <v>31.0</v>
      </c>
      <c r="G133" s="23" t="s">
        <v>491</v>
      </c>
      <c r="H133" s="23" t="s">
        <v>500</v>
      </c>
      <c r="I133" s="29">
        <v>21.0</v>
      </c>
      <c r="J133" s="29">
        <v>34.0</v>
      </c>
      <c r="K133" s="29">
        <v>1074.0</v>
      </c>
      <c r="L133" s="30">
        <f t="shared" si="8"/>
        <v>51142.85714</v>
      </c>
      <c r="M133" s="36"/>
    </row>
    <row r="134">
      <c r="A134" s="23" t="s">
        <v>292</v>
      </c>
      <c r="B134" s="23" t="s">
        <v>293</v>
      </c>
      <c r="C134" s="29">
        <v>9.0</v>
      </c>
      <c r="D134" s="29">
        <v>3.0</v>
      </c>
      <c r="E134" s="29">
        <v>33.0</v>
      </c>
      <c r="F134" s="29">
        <v>13.0</v>
      </c>
      <c r="G134" s="23" t="s">
        <v>419</v>
      </c>
      <c r="H134" s="23" t="s">
        <v>501</v>
      </c>
      <c r="I134" s="29">
        <v>21.0</v>
      </c>
      <c r="J134" s="29">
        <v>35.0</v>
      </c>
      <c r="K134" s="29">
        <v>1146.0</v>
      </c>
      <c r="L134" s="30">
        <f t="shared" si="8"/>
        <v>54571.42857</v>
      </c>
      <c r="M134" s="36"/>
    </row>
    <row r="135">
      <c r="A135" s="23" t="s">
        <v>292</v>
      </c>
      <c r="B135" s="23" t="s">
        <v>293</v>
      </c>
      <c r="C135" s="29">
        <v>9.0</v>
      </c>
      <c r="D135" s="29">
        <v>3.0</v>
      </c>
      <c r="E135" s="29">
        <v>36.0</v>
      </c>
      <c r="F135" s="29">
        <v>67.0</v>
      </c>
      <c r="G135" s="23" t="s">
        <v>337</v>
      </c>
      <c r="H135" s="23" t="s">
        <v>502</v>
      </c>
      <c r="I135" s="29">
        <v>21.0</v>
      </c>
      <c r="J135" s="29">
        <v>39.0</v>
      </c>
      <c r="K135" s="29">
        <v>1414.0</v>
      </c>
      <c r="L135" s="30">
        <f t="shared" si="8"/>
        <v>67333.33333</v>
      </c>
      <c r="M135" s="36"/>
    </row>
    <row r="136">
      <c r="A136" s="23" t="s">
        <v>292</v>
      </c>
      <c r="B136" s="23" t="s">
        <v>293</v>
      </c>
      <c r="C136" s="29">
        <v>9.0</v>
      </c>
      <c r="D136" s="29">
        <v>3.0</v>
      </c>
      <c r="E136" s="29">
        <v>53.0</v>
      </c>
      <c r="F136" s="29">
        <v>33.0</v>
      </c>
      <c r="G136" s="23" t="s">
        <v>503</v>
      </c>
      <c r="H136" s="23" t="s">
        <v>504</v>
      </c>
      <c r="I136" s="29">
        <v>21.0</v>
      </c>
      <c r="J136" s="29">
        <v>24.0</v>
      </c>
      <c r="K136" s="29">
        <v>1113.0</v>
      </c>
      <c r="L136" s="30">
        <f t="shared" si="8"/>
        <v>53000</v>
      </c>
      <c r="M136" s="36"/>
    </row>
    <row r="137">
      <c r="A137" s="23" t="s">
        <v>292</v>
      </c>
      <c r="B137" s="23" t="s">
        <v>293</v>
      </c>
      <c r="C137" s="29">
        <v>9.0</v>
      </c>
      <c r="D137" s="29">
        <v>3.0</v>
      </c>
      <c r="E137" s="29">
        <v>6.0</v>
      </c>
      <c r="F137" s="29">
        <v>75.0</v>
      </c>
      <c r="G137" s="23" t="s">
        <v>346</v>
      </c>
      <c r="H137" s="23" t="s">
        <v>505</v>
      </c>
      <c r="I137" s="29">
        <v>20.0</v>
      </c>
      <c r="J137" s="29">
        <v>31.0</v>
      </c>
      <c r="K137" s="29">
        <v>1564.0</v>
      </c>
      <c r="L137" s="30">
        <f t="shared" si="8"/>
        <v>78200</v>
      </c>
      <c r="M137" s="36"/>
    </row>
    <row r="138">
      <c r="A138" s="23" t="s">
        <v>292</v>
      </c>
      <c r="B138" s="23" t="s">
        <v>293</v>
      </c>
      <c r="C138" s="29">
        <v>9.0</v>
      </c>
      <c r="D138" s="29">
        <v>3.0</v>
      </c>
      <c r="E138" s="29">
        <v>13.0</v>
      </c>
      <c r="F138" s="29">
        <v>67.0</v>
      </c>
      <c r="G138" s="23" t="s">
        <v>394</v>
      </c>
      <c r="H138" s="23" t="s">
        <v>506</v>
      </c>
      <c r="I138" s="29">
        <v>20.0</v>
      </c>
      <c r="J138" s="29">
        <v>39.0</v>
      </c>
      <c r="K138" s="29">
        <v>1441.0</v>
      </c>
      <c r="L138" s="30">
        <f t="shared" si="8"/>
        <v>72050</v>
      </c>
      <c r="M138" s="36"/>
    </row>
    <row r="139">
      <c r="A139" s="23" t="s">
        <v>292</v>
      </c>
      <c r="B139" s="23" t="s">
        <v>293</v>
      </c>
      <c r="C139" s="29">
        <v>9.0</v>
      </c>
      <c r="D139" s="29">
        <v>3.0</v>
      </c>
      <c r="E139" s="29">
        <v>24.0</v>
      </c>
      <c r="F139" s="29">
        <v>5.0</v>
      </c>
      <c r="G139" s="23" t="s">
        <v>432</v>
      </c>
      <c r="H139" s="23" t="s">
        <v>507</v>
      </c>
      <c r="I139" s="29">
        <v>20.0</v>
      </c>
      <c r="J139" s="29">
        <v>48.0</v>
      </c>
      <c r="K139" s="29">
        <v>1610.0</v>
      </c>
      <c r="L139" s="30">
        <f t="shared" si="8"/>
        <v>80500</v>
      </c>
      <c r="M139" s="36"/>
    </row>
    <row r="140">
      <c r="A140" s="23" t="s">
        <v>292</v>
      </c>
      <c r="B140" s="23" t="s">
        <v>293</v>
      </c>
      <c r="C140" s="29">
        <v>9.0</v>
      </c>
      <c r="D140" s="29">
        <v>3.0</v>
      </c>
      <c r="E140" s="29">
        <v>24.0</v>
      </c>
      <c r="F140" s="29">
        <v>33.0</v>
      </c>
      <c r="G140" s="23" t="s">
        <v>432</v>
      </c>
      <c r="H140" s="23" t="s">
        <v>508</v>
      </c>
      <c r="I140" s="29">
        <v>20.0</v>
      </c>
      <c r="J140" s="29">
        <v>31.0</v>
      </c>
      <c r="K140" s="29">
        <v>1580.0</v>
      </c>
      <c r="L140" s="30">
        <f t="shared" si="8"/>
        <v>79000</v>
      </c>
      <c r="M140" s="36"/>
    </row>
    <row r="141">
      <c r="A141" s="23" t="s">
        <v>292</v>
      </c>
      <c r="B141" s="23" t="s">
        <v>293</v>
      </c>
      <c r="C141" s="29">
        <v>9.0</v>
      </c>
      <c r="D141" s="29">
        <v>3.0</v>
      </c>
      <c r="E141" s="29">
        <v>25.0</v>
      </c>
      <c r="F141" s="29">
        <v>11.0</v>
      </c>
      <c r="G141" s="23" t="s">
        <v>331</v>
      </c>
      <c r="H141" s="23" t="s">
        <v>444</v>
      </c>
      <c r="I141" s="29">
        <v>20.0</v>
      </c>
      <c r="J141" s="29">
        <v>25.0</v>
      </c>
      <c r="K141" s="29">
        <v>789.0</v>
      </c>
      <c r="L141" s="30">
        <f t="shared" si="8"/>
        <v>39450</v>
      </c>
      <c r="M141" s="36"/>
    </row>
    <row r="142">
      <c r="A142" s="23" t="s">
        <v>292</v>
      </c>
      <c r="B142" s="23" t="s">
        <v>293</v>
      </c>
      <c r="C142" s="29">
        <v>9.0</v>
      </c>
      <c r="D142" s="29">
        <v>3.0</v>
      </c>
      <c r="E142" s="29">
        <v>32.0</v>
      </c>
      <c r="F142" s="29">
        <v>3.0</v>
      </c>
      <c r="G142" s="23" t="s">
        <v>509</v>
      </c>
      <c r="H142" s="23" t="s">
        <v>510</v>
      </c>
      <c r="I142" s="29">
        <v>20.0</v>
      </c>
      <c r="J142" s="29">
        <v>36.0</v>
      </c>
      <c r="K142" s="29">
        <v>1129.0</v>
      </c>
      <c r="L142" s="30">
        <f t="shared" si="8"/>
        <v>56450</v>
      </c>
      <c r="M142" s="36"/>
    </row>
    <row r="143">
      <c r="A143" s="23" t="s">
        <v>292</v>
      </c>
      <c r="B143" s="23" t="s">
        <v>293</v>
      </c>
      <c r="C143" s="29">
        <v>9.0</v>
      </c>
      <c r="D143" s="29">
        <v>3.0</v>
      </c>
      <c r="E143" s="29">
        <v>34.0</v>
      </c>
      <c r="F143" s="29">
        <v>39.0</v>
      </c>
      <c r="G143" s="23" t="s">
        <v>375</v>
      </c>
      <c r="H143" s="23" t="s">
        <v>511</v>
      </c>
      <c r="I143" s="29">
        <v>20.0</v>
      </c>
      <c r="J143" s="29">
        <v>35.0</v>
      </c>
      <c r="K143" s="29">
        <v>760.0</v>
      </c>
      <c r="L143" s="30">
        <f t="shared" si="8"/>
        <v>38000</v>
      </c>
      <c r="M143" s="36"/>
    </row>
    <row r="144">
      <c r="A144" s="23" t="s">
        <v>292</v>
      </c>
      <c r="B144" s="23" t="s">
        <v>293</v>
      </c>
      <c r="C144" s="29">
        <v>9.0</v>
      </c>
      <c r="D144" s="29">
        <v>3.0</v>
      </c>
      <c r="E144" s="29">
        <v>36.0</v>
      </c>
      <c r="F144" s="29">
        <v>71.0</v>
      </c>
      <c r="G144" s="23" t="s">
        <v>337</v>
      </c>
      <c r="H144" s="23" t="s">
        <v>366</v>
      </c>
      <c r="I144" s="29">
        <v>20.0</v>
      </c>
      <c r="J144" s="29">
        <v>42.0</v>
      </c>
      <c r="K144" s="29">
        <v>1369.0</v>
      </c>
      <c r="L144" s="30">
        <f t="shared" si="8"/>
        <v>68450</v>
      </c>
      <c r="M144" s="36"/>
    </row>
    <row r="145">
      <c r="A145" s="23" t="s">
        <v>292</v>
      </c>
      <c r="B145" s="23" t="s">
        <v>293</v>
      </c>
      <c r="C145" s="29">
        <v>9.0</v>
      </c>
      <c r="D145" s="29">
        <v>3.0</v>
      </c>
      <c r="E145" s="29">
        <v>42.0</v>
      </c>
      <c r="F145" s="29">
        <v>45.0</v>
      </c>
      <c r="G145" s="23" t="s">
        <v>361</v>
      </c>
      <c r="H145" s="23" t="s">
        <v>512</v>
      </c>
      <c r="I145" s="29">
        <v>20.0</v>
      </c>
      <c r="J145" s="29">
        <v>48.0</v>
      </c>
      <c r="K145" s="29">
        <v>1855.0</v>
      </c>
      <c r="L145" s="30">
        <f t="shared" si="8"/>
        <v>92750</v>
      </c>
      <c r="M145" s="36"/>
    </row>
    <row r="146">
      <c r="A146" s="23" t="s">
        <v>292</v>
      </c>
      <c r="B146" s="23" t="s">
        <v>293</v>
      </c>
      <c r="C146" s="29">
        <v>9.0</v>
      </c>
      <c r="D146" s="29">
        <v>3.0</v>
      </c>
      <c r="E146" s="29">
        <v>59.0</v>
      </c>
      <c r="F146" s="29">
        <v>0.0</v>
      </c>
      <c r="G146" s="23" t="s">
        <v>513</v>
      </c>
      <c r="H146" s="23" t="s">
        <v>514</v>
      </c>
      <c r="I146" s="29">
        <v>2660.0</v>
      </c>
      <c r="J146" s="29">
        <v>4922.0</v>
      </c>
      <c r="K146" s="29">
        <v>171357.0</v>
      </c>
      <c r="L146" s="30">
        <f t="shared" si="8"/>
        <v>64419.92481</v>
      </c>
      <c r="M146" s="36"/>
    </row>
    <row r="147">
      <c r="A147" s="23" t="s">
        <v>292</v>
      </c>
      <c r="B147" s="23" t="s">
        <v>293</v>
      </c>
      <c r="C147" s="29">
        <v>9.0</v>
      </c>
      <c r="D147" s="29">
        <v>3.0</v>
      </c>
      <c r="E147" s="29">
        <v>59.0</v>
      </c>
      <c r="F147" s="29">
        <v>1.0</v>
      </c>
      <c r="G147" s="23" t="s">
        <v>513</v>
      </c>
      <c r="H147" s="23" t="s">
        <v>515</v>
      </c>
      <c r="I147" s="29">
        <v>689.0</v>
      </c>
      <c r="J147" s="29">
        <v>1133.0</v>
      </c>
      <c r="K147" s="29">
        <v>45732.0</v>
      </c>
      <c r="L147" s="30">
        <f t="shared" si="8"/>
        <v>66374.45573</v>
      </c>
      <c r="M147" s="36"/>
    </row>
    <row r="148">
      <c r="A148" s="23" t="s">
        <v>292</v>
      </c>
      <c r="B148" s="23" t="s">
        <v>293</v>
      </c>
      <c r="C148" s="29">
        <v>9.0</v>
      </c>
      <c r="D148" s="29">
        <v>3.0</v>
      </c>
      <c r="E148" s="29">
        <v>59.0</v>
      </c>
      <c r="F148" s="29">
        <v>3.0</v>
      </c>
      <c r="G148" s="23" t="s">
        <v>513</v>
      </c>
      <c r="H148" s="23" t="s">
        <v>516</v>
      </c>
      <c r="I148" s="29">
        <v>476.0</v>
      </c>
      <c r="J148" s="29">
        <v>911.0</v>
      </c>
      <c r="K148" s="29">
        <v>32442.0</v>
      </c>
      <c r="L148" s="30">
        <f t="shared" si="8"/>
        <v>68155.46218</v>
      </c>
      <c r="M148" s="36"/>
    </row>
    <row r="149">
      <c r="A149" s="23" t="s">
        <v>292</v>
      </c>
      <c r="B149" s="23" t="s">
        <v>293</v>
      </c>
      <c r="C149" s="29">
        <v>9.0</v>
      </c>
      <c r="D149" s="29">
        <v>3.0</v>
      </c>
      <c r="E149" s="29">
        <v>59.0</v>
      </c>
      <c r="F149" s="29">
        <v>5.0</v>
      </c>
      <c r="G149" s="23" t="s">
        <v>513</v>
      </c>
      <c r="H149" s="23" t="s">
        <v>517</v>
      </c>
      <c r="I149" s="29">
        <v>1087.0</v>
      </c>
      <c r="J149" s="29">
        <v>2114.0</v>
      </c>
      <c r="K149" s="29">
        <v>66345.0</v>
      </c>
      <c r="L149" s="30">
        <f t="shared" si="8"/>
        <v>61034.9586</v>
      </c>
      <c r="M149" s="36"/>
    </row>
    <row r="150">
      <c r="A150" s="23" t="s">
        <v>292</v>
      </c>
      <c r="B150" s="23" t="s">
        <v>293</v>
      </c>
      <c r="C150" s="29">
        <v>9.0</v>
      </c>
      <c r="D150" s="29">
        <v>3.0</v>
      </c>
      <c r="E150" s="29">
        <v>59.0</v>
      </c>
      <c r="F150" s="29">
        <v>7.0</v>
      </c>
      <c r="G150" s="23" t="s">
        <v>513</v>
      </c>
      <c r="H150" s="23" t="s">
        <v>518</v>
      </c>
      <c r="I150" s="29">
        <v>408.0</v>
      </c>
      <c r="J150" s="29">
        <v>764.0</v>
      </c>
      <c r="K150" s="29">
        <v>26838.0</v>
      </c>
      <c r="L150" s="30">
        <f t="shared" si="8"/>
        <v>65779.41176</v>
      </c>
      <c r="M150" s="36"/>
    </row>
    <row r="151">
      <c r="A151" s="23" t="s">
        <v>292</v>
      </c>
      <c r="B151" s="23" t="s">
        <v>293</v>
      </c>
      <c r="C151" s="29">
        <v>9.0</v>
      </c>
      <c r="D151" s="29">
        <v>13.0</v>
      </c>
      <c r="E151" s="29">
        <v>96.0</v>
      </c>
      <c r="F151" s="29">
        <v>0.0</v>
      </c>
      <c r="G151" s="23" t="s">
        <v>294</v>
      </c>
      <c r="H151" s="23" t="s">
        <v>519</v>
      </c>
      <c r="I151" s="29">
        <v>3705.0</v>
      </c>
      <c r="J151" s="29">
        <v>6034.0</v>
      </c>
      <c r="K151" s="29">
        <v>193163.0</v>
      </c>
      <c r="L151" s="30">
        <f t="shared" si="8"/>
        <v>52135.76248</v>
      </c>
      <c r="M151" s="23" t="s">
        <v>296</v>
      </c>
    </row>
    <row r="152">
      <c r="A152" s="23" t="s">
        <v>292</v>
      </c>
      <c r="B152" s="23" t="s">
        <v>293</v>
      </c>
      <c r="C152" s="29">
        <v>9.0</v>
      </c>
      <c r="D152" s="29">
        <v>13.0</v>
      </c>
      <c r="E152" s="29">
        <v>97.0</v>
      </c>
      <c r="F152" s="29">
        <v>0.0</v>
      </c>
      <c r="G152" s="23" t="s">
        <v>294</v>
      </c>
      <c r="H152" s="23" t="s">
        <v>520</v>
      </c>
      <c r="I152" s="29">
        <v>3705.0</v>
      </c>
      <c r="J152" s="29">
        <v>6034.0</v>
      </c>
      <c r="K152" s="29">
        <v>193163.0</v>
      </c>
      <c r="L152" s="30">
        <f t="shared" si="8"/>
        <v>52135.76248</v>
      </c>
      <c r="M152" s="23" t="s">
        <v>299</v>
      </c>
    </row>
    <row r="153">
      <c r="A153" s="23" t="s">
        <v>292</v>
      </c>
      <c r="B153" s="23" t="s">
        <v>293</v>
      </c>
      <c r="C153" s="29">
        <v>9.0</v>
      </c>
      <c r="D153" s="29">
        <v>13.0</v>
      </c>
      <c r="E153" s="29">
        <v>97.0</v>
      </c>
      <c r="F153" s="29">
        <v>1.0</v>
      </c>
      <c r="G153" s="23" t="s">
        <v>294</v>
      </c>
      <c r="H153" s="23" t="s">
        <v>522</v>
      </c>
      <c r="I153" s="29">
        <v>2583.0</v>
      </c>
      <c r="J153" s="29">
        <v>4163.0</v>
      </c>
      <c r="K153" s="29">
        <v>133156.0</v>
      </c>
      <c r="L153" s="30">
        <f t="shared" si="8"/>
        <v>51550.90979</v>
      </c>
      <c r="M153" s="23" t="s">
        <v>302</v>
      </c>
    </row>
    <row r="154">
      <c r="A154" s="23" t="s">
        <v>292</v>
      </c>
      <c r="B154" s="23" t="s">
        <v>293</v>
      </c>
      <c r="C154" s="29">
        <v>9.0</v>
      </c>
      <c r="D154" s="29">
        <v>13.0</v>
      </c>
      <c r="E154" s="29">
        <v>97.0</v>
      </c>
      <c r="F154" s="29">
        <v>3.0</v>
      </c>
      <c r="G154" s="23" t="s">
        <v>294</v>
      </c>
      <c r="H154" s="23" t="s">
        <v>523</v>
      </c>
      <c r="I154" s="29">
        <v>1122.0</v>
      </c>
      <c r="J154" s="29">
        <v>1871.0</v>
      </c>
      <c r="K154" s="29">
        <v>60007.0</v>
      </c>
      <c r="L154" s="30">
        <f t="shared" si="8"/>
        <v>53482.17469</v>
      </c>
      <c r="M154" s="23" t="s">
        <v>309</v>
      </c>
    </row>
    <row r="155">
      <c r="A155" s="23" t="s">
        <v>292</v>
      </c>
      <c r="B155" s="23" t="s">
        <v>293</v>
      </c>
      <c r="C155" s="29">
        <v>9.0</v>
      </c>
      <c r="D155" s="29">
        <v>13.0</v>
      </c>
      <c r="E155" s="29">
        <v>98.0</v>
      </c>
      <c r="F155" s="29">
        <v>0.0</v>
      </c>
      <c r="G155" s="23" t="s">
        <v>294</v>
      </c>
      <c r="H155" s="23" t="s">
        <v>530</v>
      </c>
      <c r="I155" s="29">
        <v>-1.0</v>
      </c>
      <c r="J155" s="29">
        <v>-1.0</v>
      </c>
      <c r="K155" s="29">
        <v>-1.0</v>
      </c>
      <c r="L155" s="30">
        <f t="shared" si="8"/>
        <v>1000</v>
      </c>
      <c r="M155" s="23" t="s">
        <v>317</v>
      </c>
    </row>
    <row r="156">
      <c r="A156" s="23" t="s">
        <v>292</v>
      </c>
      <c r="B156" s="23" t="s">
        <v>293</v>
      </c>
      <c r="C156" s="29">
        <v>9.0</v>
      </c>
      <c r="D156" s="29">
        <v>13.0</v>
      </c>
      <c r="E156" s="29">
        <v>9.0</v>
      </c>
      <c r="F156" s="29">
        <v>13.0</v>
      </c>
      <c r="G156" s="23" t="s">
        <v>294</v>
      </c>
      <c r="H156" s="23" t="s">
        <v>538</v>
      </c>
      <c r="I156" s="29">
        <v>53217.0</v>
      </c>
      <c r="J156" s="29">
        <v>111977.0</v>
      </c>
      <c r="K156" s="29">
        <v>4597564.0</v>
      </c>
      <c r="L156" s="30">
        <f t="shared" si="8"/>
        <v>86392.76923</v>
      </c>
      <c r="M156" s="23" t="s">
        <v>320</v>
      </c>
    </row>
    <row r="157">
      <c r="A157" s="23" t="s">
        <v>292</v>
      </c>
      <c r="B157" s="23" t="s">
        <v>293</v>
      </c>
      <c r="C157" s="29">
        <v>9.0</v>
      </c>
      <c r="D157" s="29">
        <v>13.0</v>
      </c>
      <c r="E157" s="29">
        <v>9.0</v>
      </c>
      <c r="F157" s="29">
        <v>3.0</v>
      </c>
      <c r="G157" s="23" t="s">
        <v>294</v>
      </c>
      <c r="H157" s="23" t="s">
        <v>540</v>
      </c>
      <c r="I157" s="29">
        <v>1793.0</v>
      </c>
      <c r="J157" s="29">
        <v>2889.0</v>
      </c>
      <c r="K157" s="29">
        <v>96934.0</v>
      </c>
      <c r="L157" s="30">
        <f t="shared" si="8"/>
        <v>54062.46514</v>
      </c>
      <c r="M157" s="36"/>
    </row>
    <row r="158">
      <c r="A158" s="23" t="s">
        <v>292</v>
      </c>
      <c r="B158" s="23" t="s">
        <v>293</v>
      </c>
      <c r="C158" s="29">
        <v>9.0</v>
      </c>
      <c r="D158" s="29">
        <v>13.0</v>
      </c>
      <c r="E158" s="29">
        <v>9.0</v>
      </c>
      <c r="F158" s="29">
        <v>15.0</v>
      </c>
      <c r="G158" s="23" t="s">
        <v>294</v>
      </c>
      <c r="H158" s="23" t="s">
        <v>335</v>
      </c>
      <c r="I158" s="29">
        <v>301.0</v>
      </c>
      <c r="J158" s="29">
        <v>521.0</v>
      </c>
      <c r="K158" s="29">
        <v>11932.0</v>
      </c>
      <c r="L158" s="30">
        <f t="shared" si="8"/>
        <v>39641.19601</v>
      </c>
      <c r="M158" s="36"/>
    </row>
    <row r="159">
      <c r="A159" s="23" t="s">
        <v>292</v>
      </c>
      <c r="B159" s="23" t="s">
        <v>293</v>
      </c>
      <c r="C159" s="29">
        <v>9.0</v>
      </c>
      <c r="D159" s="29">
        <v>13.0</v>
      </c>
      <c r="E159" s="29">
        <v>9.0</v>
      </c>
      <c r="F159" s="29">
        <v>11.0</v>
      </c>
      <c r="G159" s="23" t="s">
        <v>294</v>
      </c>
      <c r="H159" s="23" t="s">
        <v>334</v>
      </c>
      <c r="I159" s="29">
        <v>161.0</v>
      </c>
      <c r="J159" s="29">
        <v>252.0</v>
      </c>
      <c r="K159" s="29">
        <v>7619.0</v>
      </c>
      <c r="L159" s="30">
        <f t="shared" si="8"/>
        <v>47322.98137</v>
      </c>
      <c r="M159" s="36"/>
    </row>
    <row r="160">
      <c r="A160" s="23" t="s">
        <v>292</v>
      </c>
      <c r="B160" s="23" t="s">
        <v>293</v>
      </c>
      <c r="C160" s="29">
        <v>9.0</v>
      </c>
      <c r="D160" s="29">
        <v>13.0</v>
      </c>
      <c r="E160" s="29">
        <v>9.0</v>
      </c>
      <c r="F160" s="29">
        <v>7.0</v>
      </c>
      <c r="G160" s="23" t="s">
        <v>294</v>
      </c>
      <c r="H160" s="23" t="s">
        <v>327</v>
      </c>
      <c r="I160" s="29">
        <v>123.0</v>
      </c>
      <c r="J160" s="29">
        <v>193.0</v>
      </c>
      <c r="K160" s="29">
        <v>6770.0</v>
      </c>
      <c r="L160" s="30">
        <f t="shared" si="8"/>
        <v>55040.65041</v>
      </c>
      <c r="M160" s="36"/>
    </row>
    <row r="161">
      <c r="A161" s="23" t="s">
        <v>292</v>
      </c>
      <c r="B161" s="23" t="s">
        <v>293</v>
      </c>
      <c r="C161" s="29">
        <v>9.0</v>
      </c>
      <c r="D161" s="29">
        <v>13.0</v>
      </c>
      <c r="E161" s="29">
        <v>9.0</v>
      </c>
      <c r="F161" s="29">
        <v>9.0</v>
      </c>
      <c r="G161" s="23" t="s">
        <v>294</v>
      </c>
      <c r="H161" s="23" t="s">
        <v>324</v>
      </c>
      <c r="I161" s="29">
        <v>113.0</v>
      </c>
      <c r="J161" s="29">
        <v>168.0</v>
      </c>
      <c r="K161" s="29">
        <v>5096.0</v>
      </c>
      <c r="L161" s="30">
        <f t="shared" si="8"/>
        <v>45097.34513</v>
      </c>
      <c r="M161" s="36"/>
    </row>
    <row r="162">
      <c r="A162" s="23" t="s">
        <v>292</v>
      </c>
      <c r="B162" s="23" t="s">
        <v>293</v>
      </c>
      <c r="C162" s="29">
        <v>9.0</v>
      </c>
      <c r="D162" s="29">
        <v>13.0</v>
      </c>
      <c r="E162" s="29">
        <v>25.0</v>
      </c>
      <c r="F162" s="29">
        <v>13.0</v>
      </c>
      <c r="G162" s="23" t="s">
        <v>331</v>
      </c>
      <c r="H162" s="23" t="s">
        <v>332</v>
      </c>
      <c r="I162" s="29">
        <v>104.0</v>
      </c>
      <c r="J162" s="29">
        <v>178.0</v>
      </c>
      <c r="K162" s="29">
        <v>5760.0</v>
      </c>
      <c r="L162" s="30">
        <f t="shared" si="8"/>
        <v>55384.61538</v>
      </c>
      <c r="M162" s="36"/>
    </row>
    <row r="163">
      <c r="A163" s="23" t="s">
        <v>292</v>
      </c>
      <c r="B163" s="23" t="s">
        <v>293</v>
      </c>
      <c r="C163" s="29">
        <v>9.0</v>
      </c>
      <c r="D163" s="29">
        <v>13.0</v>
      </c>
      <c r="E163" s="29">
        <v>9.0</v>
      </c>
      <c r="F163" s="29">
        <v>1.0</v>
      </c>
      <c r="G163" s="23" t="s">
        <v>294</v>
      </c>
      <c r="H163" s="23" t="s">
        <v>333</v>
      </c>
      <c r="I163" s="29">
        <v>60.0</v>
      </c>
      <c r="J163" s="29">
        <v>96.0</v>
      </c>
      <c r="K163" s="29">
        <v>3140.0</v>
      </c>
      <c r="L163" s="30">
        <f t="shared" si="8"/>
        <v>52333.33333</v>
      </c>
      <c r="M163" s="36"/>
    </row>
    <row r="164">
      <c r="A164" s="23" t="s">
        <v>292</v>
      </c>
      <c r="B164" s="23" t="s">
        <v>293</v>
      </c>
      <c r="C164" s="29">
        <v>9.0</v>
      </c>
      <c r="D164" s="29">
        <v>13.0</v>
      </c>
      <c r="E164" s="29">
        <v>25.0</v>
      </c>
      <c r="F164" s="29">
        <v>27.0</v>
      </c>
      <c r="G164" s="23" t="s">
        <v>331</v>
      </c>
      <c r="H164" s="23" t="s">
        <v>343</v>
      </c>
      <c r="I164" s="29">
        <v>38.0</v>
      </c>
      <c r="J164" s="29">
        <v>56.0</v>
      </c>
      <c r="K164" s="29">
        <v>2378.0</v>
      </c>
      <c r="L164" s="30">
        <f t="shared" si="8"/>
        <v>62578.94737</v>
      </c>
      <c r="M164" s="36"/>
    </row>
    <row r="165">
      <c r="A165" s="23" t="s">
        <v>292</v>
      </c>
      <c r="B165" s="23" t="s">
        <v>293</v>
      </c>
      <c r="C165" s="29">
        <v>9.0</v>
      </c>
      <c r="D165" s="29">
        <v>13.0</v>
      </c>
      <c r="E165" s="29">
        <v>25.0</v>
      </c>
      <c r="F165" s="29">
        <v>17.0</v>
      </c>
      <c r="G165" s="23" t="s">
        <v>331</v>
      </c>
      <c r="H165" s="23" t="s">
        <v>327</v>
      </c>
      <c r="I165" s="29">
        <v>34.0</v>
      </c>
      <c r="J165" s="29">
        <v>53.0</v>
      </c>
      <c r="K165" s="29">
        <v>2666.0</v>
      </c>
      <c r="L165" s="30">
        <f t="shared" si="8"/>
        <v>78411.76471</v>
      </c>
      <c r="M165" s="36"/>
    </row>
    <row r="166">
      <c r="A166" s="23" t="s">
        <v>292</v>
      </c>
      <c r="B166" s="23" t="s">
        <v>293</v>
      </c>
      <c r="C166" s="29">
        <v>9.0</v>
      </c>
      <c r="D166" s="29">
        <v>13.0</v>
      </c>
      <c r="E166" s="29">
        <v>9.0</v>
      </c>
      <c r="F166" s="29">
        <v>5.0</v>
      </c>
      <c r="G166" s="23" t="s">
        <v>294</v>
      </c>
      <c r="H166" s="23" t="s">
        <v>330</v>
      </c>
      <c r="I166" s="29">
        <v>32.0</v>
      </c>
      <c r="J166" s="29">
        <v>44.0</v>
      </c>
      <c r="K166" s="29">
        <v>1666.0</v>
      </c>
      <c r="L166" s="30">
        <f t="shared" si="8"/>
        <v>52062.5</v>
      </c>
      <c r="M166" s="36"/>
    </row>
    <row r="167">
      <c r="A167" s="23" t="s">
        <v>292</v>
      </c>
      <c r="B167" s="23" t="s">
        <v>293</v>
      </c>
      <c r="C167" s="29">
        <v>9.0</v>
      </c>
      <c r="D167" s="29">
        <v>13.0</v>
      </c>
      <c r="E167" s="29">
        <v>25.0</v>
      </c>
      <c r="F167" s="29">
        <v>25.0</v>
      </c>
      <c r="G167" s="23" t="s">
        <v>331</v>
      </c>
      <c r="H167" s="23" t="s">
        <v>341</v>
      </c>
      <c r="I167" s="29">
        <v>24.0</v>
      </c>
      <c r="J167" s="29">
        <v>32.0</v>
      </c>
      <c r="K167" s="29">
        <v>2556.0</v>
      </c>
      <c r="L167" s="30">
        <f t="shared" si="8"/>
        <v>106500</v>
      </c>
      <c r="M167" s="36"/>
    </row>
    <row r="168">
      <c r="A168" s="23" t="s">
        <v>292</v>
      </c>
      <c r="B168" s="23" t="s">
        <v>293</v>
      </c>
      <c r="C168" s="29">
        <v>9.0</v>
      </c>
      <c r="D168" s="29">
        <v>13.0</v>
      </c>
      <c r="E168" s="29">
        <v>59.0</v>
      </c>
      <c r="F168" s="29">
        <v>0.0</v>
      </c>
      <c r="G168" s="23" t="s">
        <v>513</v>
      </c>
      <c r="H168" s="23" t="s">
        <v>514</v>
      </c>
      <c r="I168" s="29">
        <v>922.0</v>
      </c>
      <c r="J168" s="29">
        <v>1552.0</v>
      </c>
      <c r="K168" s="29">
        <v>46647.0</v>
      </c>
      <c r="L168" s="30">
        <f t="shared" si="8"/>
        <v>50593.27549</v>
      </c>
      <c r="M168" s="36"/>
    </row>
    <row r="169">
      <c r="A169" s="23" t="s">
        <v>292</v>
      </c>
      <c r="B169" s="23" t="s">
        <v>293</v>
      </c>
      <c r="C169" s="29">
        <v>9.0</v>
      </c>
      <c r="D169" s="29">
        <v>13.0</v>
      </c>
      <c r="E169" s="29">
        <v>59.0</v>
      </c>
      <c r="F169" s="29">
        <v>1.0</v>
      </c>
      <c r="G169" s="23" t="s">
        <v>513</v>
      </c>
      <c r="H169" s="23" t="s">
        <v>515</v>
      </c>
      <c r="I169" s="29">
        <v>372.0</v>
      </c>
      <c r="J169" s="29">
        <v>551.0</v>
      </c>
      <c r="K169" s="29">
        <v>17346.0</v>
      </c>
      <c r="L169" s="30">
        <f t="shared" si="8"/>
        <v>46629.03226</v>
      </c>
      <c r="M169" s="36"/>
    </row>
    <row r="170">
      <c r="A170" s="23" t="s">
        <v>292</v>
      </c>
      <c r="B170" s="23" t="s">
        <v>293</v>
      </c>
      <c r="C170" s="29">
        <v>9.0</v>
      </c>
      <c r="D170" s="29">
        <v>13.0</v>
      </c>
      <c r="E170" s="29">
        <v>59.0</v>
      </c>
      <c r="F170" s="29">
        <v>3.0</v>
      </c>
      <c r="G170" s="23" t="s">
        <v>513</v>
      </c>
      <c r="H170" s="23" t="s">
        <v>516</v>
      </c>
      <c r="I170" s="29">
        <v>117.0</v>
      </c>
      <c r="J170" s="29">
        <v>259.0</v>
      </c>
      <c r="K170" s="29">
        <v>8476.0</v>
      </c>
      <c r="L170" s="30">
        <f t="shared" si="8"/>
        <v>72444.44444</v>
      </c>
      <c r="M170" s="36"/>
    </row>
    <row r="171">
      <c r="A171" s="23" t="s">
        <v>292</v>
      </c>
      <c r="B171" s="23" t="s">
        <v>293</v>
      </c>
      <c r="C171" s="29">
        <v>9.0</v>
      </c>
      <c r="D171" s="29">
        <v>13.0</v>
      </c>
      <c r="E171" s="29">
        <v>59.0</v>
      </c>
      <c r="F171" s="29">
        <v>5.0</v>
      </c>
      <c r="G171" s="23" t="s">
        <v>513</v>
      </c>
      <c r="H171" s="23" t="s">
        <v>517</v>
      </c>
      <c r="I171" s="29">
        <v>315.0</v>
      </c>
      <c r="J171" s="29">
        <v>555.0</v>
      </c>
      <c r="K171" s="29">
        <v>16283.0</v>
      </c>
      <c r="L171" s="30">
        <f t="shared" si="8"/>
        <v>51692.06349</v>
      </c>
      <c r="M171" s="36"/>
    </row>
    <row r="172">
      <c r="A172" s="23" t="s">
        <v>292</v>
      </c>
      <c r="B172" s="23" t="s">
        <v>293</v>
      </c>
      <c r="C172" s="29">
        <v>9.0</v>
      </c>
      <c r="D172" s="29">
        <v>13.0</v>
      </c>
      <c r="E172" s="29">
        <v>59.0</v>
      </c>
      <c r="F172" s="29">
        <v>7.0</v>
      </c>
      <c r="G172" s="23" t="s">
        <v>513</v>
      </c>
      <c r="H172" s="23" t="s">
        <v>518</v>
      </c>
      <c r="I172" s="29">
        <v>118.0</v>
      </c>
      <c r="J172" s="29">
        <v>187.0</v>
      </c>
      <c r="K172" s="29">
        <v>4542.0</v>
      </c>
      <c r="L172" s="30">
        <f t="shared" si="8"/>
        <v>38491.52542</v>
      </c>
      <c r="M172" s="36"/>
    </row>
    <row r="173">
      <c r="A173" s="23" t="s">
        <v>292</v>
      </c>
      <c r="B173" s="23" t="s">
        <v>293</v>
      </c>
      <c r="C173" s="29">
        <v>9.0</v>
      </c>
      <c r="D173" s="29">
        <v>13.0</v>
      </c>
      <c r="E173" s="29">
        <v>57.0</v>
      </c>
      <c r="F173" s="29">
        <v>9.0</v>
      </c>
      <c r="G173" s="23" t="s">
        <v>348</v>
      </c>
      <c r="H173" s="23" t="s">
        <v>554</v>
      </c>
      <c r="I173" s="29">
        <v>-1.0</v>
      </c>
      <c r="J173" s="29">
        <v>-1.0</v>
      </c>
      <c r="K173" s="29">
        <v>-1.0</v>
      </c>
      <c r="L173" s="30">
        <f t="shared" si="8"/>
        <v>1000</v>
      </c>
      <c r="M173" s="36"/>
    </row>
    <row r="174">
      <c r="A174" s="23" t="s">
        <v>292</v>
      </c>
      <c r="B174" s="23" t="s">
        <v>555</v>
      </c>
      <c r="C174" s="29">
        <v>96.0</v>
      </c>
      <c r="D174" s="29">
        <v>0.0</v>
      </c>
      <c r="E174" s="29">
        <v>9.0</v>
      </c>
      <c r="F174" s="29">
        <v>3.0</v>
      </c>
      <c r="G174" s="23" t="s">
        <v>294</v>
      </c>
      <c r="H174" s="23" t="s">
        <v>295</v>
      </c>
      <c r="I174" s="29">
        <v>17190.0</v>
      </c>
      <c r="J174" s="29">
        <v>29078.0</v>
      </c>
      <c r="K174" s="29">
        <v>1193792.0</v>
      </c>
      <c r="L174" s="30">
        <f t="shared" si="8"/>
        <v>69446.88773</v>
      </c>
      <c r="M174" s="23" t="s">
        <v>296</v>
      </c>
    </row>
    <row r="175">
      <c r="A175" s="23" t="s">
        <v>292</v>
      </c>
      <c r="B175" s="23" t="s">
        <v>555</v>
      </c>
      <c r="C175" s="29">
        <v>97.0</v>
      </c>
      <c r="D175" s="29">
        <v>0.0</v>
      </c>
      <c r="E175" s="29">
        <v>9.0</v>
      </c>
      <c r="F175" s="29">
        <v>3.0</v>
      </c>
      <c r="G175" s="23" t="s">
        <v>294</v>
      </c>
      <c r="H175" s="23" t="s">
        <v>298</v>
      </c>
      <c r="I175" s="29">
        <v>16889.0</v>
      </c>
      <c r="J175" s="29">
        <v>28481.0</v>
      </c>
      <c r="K175" s="29">
        <v>1171319.0</v>
      </c>
      <c r="L175" s="30">
        <f t="shared" si="8"/>
        <v>69353.9582</v>
      </c>
      <c r="M175" s="23" t="s">
        <v>299</v>
      </c>
    </row>
    <row r="176">
      <c r="A176" s="23" t="s">
        <v>292</v>
      </c>
      <c r="B176" s="23" t="s">
        <v>555</v>
      </c>
      <c r="C176" s="29">
        <v>97.0</v>
      </c>
      <c r="D176" s="29">
        <v>1.0</v>
      </c>
      <c r="E176" s="29">
        <v>9.0</v>
      </c>
      <c r="F176" s="29">
        <v>3.0</v>
      </c>
      <c r="G176" s="23" t="s">
        <v>294</v>
      </c>
      <c r="H176" s="23" t="s">
        <v>300</v>
      </c>
      <c r="I176" s="29">
        <v>6260.0</v>
      </c>
      <c r="J176" s="29">
        <v>10111.0</v>
      </c>
      <c r="K176" s="29">
        <v>353564.0</v>
      </c>
      <c r="L176" s="30">
        <f t="shared" si="8"/>
        <v>56479.8722</v>
      </c>
      <c r="M176" s="23" t="s">
        <v>302</v>
      </c>
    </row>
    <row r="177">
      <c r="A177" s="23" t="s">
        <v>292</v>
      </c>
      <c r="B177" s="23" t="s">
        <v>555</v>
      </c>
      <c r="C177" s="29">
        <v>97.0</v>
      </c>
      <c r="D177" s="29">
        <v>3.0</v>
      </c>
      <c r="E177" s="29">
        <v>9.0</v>
      </c>
      <c r="F177" s="29">
        <v>3.0</v>
      </c>
      <c r="G177" s="23" t="s">
        <v>294</v>
      </c>
      <c r="H177" s="23" t="s">
        <v>308</v>
      </c>
      <c r="I177" s="29">
        <v>10629.0</v>
      </c>
      <c r="J177" s="29">
        <v>18370.0</v>
      </c>
      <c r="K177" s="29">
        <v>817756.0</v>
      </c>
      <c r="L177" s="30">
        <f t="shared" si="8"/>
        <v>76936.30633</v>
      </c>
      <c r="M177" s="23" t="s">
        <v>309</v>
      </c>
    </row>
    <row r="178">
      <c r="A178" s="23" t="s">
        <v>292</v>
      </c>
      <c r="B178" s="23" t="s">
        <v>555</v>
      </c>
      <c r="C178" s="29">
        <v>98.0</v>
      </c>
      <c r="D178" s="29">
        <v>0.0</v>
      </c>
      <c r="E178" s="29">
        <v>9.0</v>
      </c>
      <c r="F178" s="29">
        <v>3.0</v>
      </c>
      <c r="G178" s="23" t="s">
        <v>294</v>
      </c>
      <c r="H178" s="23" t="s">
        <v>315</v>
      </c>
      <c r="I178" s="29">
        <v>301.0</v>
      </c>
      <c r="J178" s="29">
        <v>597.0</v>
      </c>
      <c r="K178" s="29">
        <v>22472.0</v>
      </c>
      <c r="L178" s="30">
        <f t="shared" si="8"/>
        <v>74657.80731</v>
      </c>
      <c r="M178" s="23" t="s">
        <v>317</v>
      </c>
    </row>
    <row r="179">
      <c r="A179" s="23" t="s">
        <v>292</v>
      </c>
      <c r="B179" s="23" t="s">
        <v>555</v>
      </c>
      <c r="C179" s="29">
        <v>9.0</v>
      </c>
      <c r="D179" s="29">
        <v>3.0</v>
      </c>
      <c r="E179" s="29">
        <v>9.0</v>
      </c>
      <c r="F179" s="29">
        <v>3.0</v>
      </c>
      <c r="G179" s="23" t="s">
        <v>294</v>
      </c>
      <c r="H179" s="23" t="s">
        <v>319</v>
      </c>
      <c r="I179" s="29">
        <v>351713.0</v>
      </c>
      <c r="J179" s="29">
        <v>718826.0</v>
      </c>
      <c r="K179" s="29">
        <v>2.8518316E7</v>
      </c>
      <c r="L179" s="30">
        <f t="shared" si="8"/>
        <v>81084.05433</v>
      </c>
      <c r="M179" s="23" t="s">
        <v>320</v>
      </c>
    </row>
    <row r="180">
      <c r="A180" s="23" t="s">
        <v>292</v>
      </c>
      <c r="B180" s="23" t="s">
        <v>555</v>
      </c>
      <c r="C180" s="29">
        <v>9.0</v>
      </c>
      <c r="D180" s="29">
        <v>13.0</v>
      </c>
      <c r="E180" s="29">
        <v>9.0</v>
      </c>
      <c r="F180" s="29">
        <v>3.0</v>
      </c>
      <c r="G180" s="23" t="s">
        <v>294</v>
      </c>
      <c r="H180" s="23" t="s">
        <v>326</v>
      </c>
      <c r="I180" s="29">
        <v>1793.0</v>
      </c>
      <c r="J180" s="29">
        <v>2889.0</v>
      </c>
      <c r="K180" s="29">
        <v>96934.0</v>
      </c>
      <c r="L180" s="30">
        <f t="shared" si="8"/>
        <v>54062.46514</v>
      </c>
      <c r="M180" s="36"/>
    </row>
    <row r="181">
      <c r="A181" s="23" t="s">
        <v>292</v>
      </c>
      <c r="B181" s="23" t="s">
        <v>555</v>
      </c>
      <c r="C181" s="29">
        <v>9.0</v>
      </c>
      <c r="D181" s="29">
        <v>9.0</v>
      </c>
      <c r="E181" s="29">
        <v>9.0</v>
      </c>
      <c r="F181" s="29">
        <v>3.0</v>
      </c>
      <c r="G181" s="23" t="s">
        <v>294</v>
      </c>
      <c r="H181" s="23" t="s">
        <v>324</v>
      </c>
      <c r="I181" s="29">
        <v>1538.0</v>
      </c>
      <c r="J181" s="29">
        <v>2549.0</v>
      </c>
      <c r="K181" s="29">
        <v>76109.0</v>
      </c>
      <c r="L181" s="30">
        <f t="shared" si="8"/>
        <v>49485.69571</v>
      </c>
      <c r="M181" s="36"/>
    </row>
    <row r="182">
      <c r="A182" s="23" t="s">
        <v>292</v>
      </c>
      <c r="B182" s="23" t="s">
        <v>555</v>
      </c>
      <c r="C182" s="29">
        <v>9.0</v>
      </c>
      <c r="D182" s="29">
        <v>7.0</v>
      </c>
      <c r="E182" s="29">
        <v>9.0</v>
      </c>
      <c r="F182" s="29">
        <v>3.0</v>
      </c>
      <c r="G182" s="23" t="s">
        <v>294</v>
      </c>
      <c r="H182" s="23" t="s">
        <v>327</v>
      </c>
      <c r="I182" s="29">
        <v>1165.0</v>
      </c>
      <c r="J182" s="29">
        <v>1855.0</v>
      </c>
      <c r="K182" s="29">
        <v>71850.0</v>
      </c>
      <c r="L182" s="30">
        <f t="shared" si="8"/>
        <v>61673.81974</v>
      </c>
      <c r="M182" s="36"/>
    </row>
    <row r="183">
      <c r="A183" s="23" t="s">
        <v>292</v>
      </c>
      <c r="B183" s="23" t="s">
        <v>555</v>
      </c>
      <c r="C183" s="29">
        <v>9.0</v>
      </c>
      <c r="D183" s="29">
        <v>5.0</v>
      </c>
      <c r="E183" s="29">
        <v>9.0</v>
      </c>
      <c r="F183" s="29">
        <v>3.0</v>
      </c>
      <c r="G183" s="23" t="s">
        <v>294</v>
      </c>
      <c r="H183" s="23" t="s">
        <v>330</v>
      </c>
      <c r="I183" s="29">
        <v>726.0</v>
      </c>
      <c r="J183" s="29">
        <v>1135.0</v>
      </c>
      <c r="K183" s="29">
        <v>39119.0</v>
      </c>
      <c r="L183" s="30">
        <f t="shared" si="8"/>
        <v>53882.92011</v>
      </c>
      <c r="M183" s="36"/>
    </row>
    <row r="184">
      <c r="A184" s="23" t="s">
        <v>292</v>
      </c>
      <c r="B184" s="23" t="s">
        <v>555</v>
      </c>
      <c r="C184" s="29">
        <v>25.0</v>
      </c>
      <c r="D184" s="29">
        <v>13.0</v>
      </c>
      <c r="E184" s="29">
        <v>9.0</v>
      </c>
      <c r="F184" s="29">
        <v>3.0</v>
      </c>
      <c r="G184" s="23" t="s">
        <v>331</v>
      </c>
      <c r="H184" s="23" t="s">
        <v>332</v>
      </c>
      <c r="I184" s="29">
        <v>519.0</v>
      </c>
      <c r="J184" s="29">
        <v>915.0</v>
      </c>
      <c r="K184" s="29">
        <v>26508.0</v>
      </c>
      <c r="L184" s="30">
        <f t="shared" si="8"/>
        <v>51075.14451</v>
      </c>
      <c r="M184" s="36"/>
    </row>
    <row r="185">
      <c r="A185" s="23" t="s">
        <v>292</v>
      </c>
      <c r="B185" s="23" t="s">
        <v>555</v>
      </c>
      <c r="C185" s="29">
        <v>9.0</v>
      </c>
      <c r="D185" s="29">
        <v>11.0</v>
      </c>
      <c r="E185" s="29">
        <v>9.0</v>
      </c>
      <c r="F185" s="29">
        <v>3.0</v>
      </c>
      <c r="G185" s="23" t="s">
        <v>294</v>
      </c>
      <c r="H185" s="23" t="s">
        <v>334</v>
      </c>
      <c r="I185" s="29">
        <v>470.0</v>
      </c>
      <c r="J185" s="29">
        <v>788.0</v>
      </c>
      <c r="K185" s="29">
        <v>34837.0</v>
      </c>
      <c r="L185" s="30">
        <f t="shared" si="8"/>
        <v>74121.2766</v>
      </c>
      <c r="M185" s="36"/>
    </row>
    <row r="186">
      <c r="A186" s="23" t="s">
        <v>292</v>
      </c>
      <c r="B186" s="23" t="s">
        <v>555</v>
      </c>
      <c r="C186" s="29">
        <v>9.0</v>
      </c>
      <c r="D186" s="29">
        <v>1.0</v>
      </c>
      <c r="E186" s="29">
        <v>9.0</v>
      </c>
      <c r="F186" s="29">
        <v>3.0</v>
      </c>
      <c r="G186" s="23" t="s">
        <v>294</v>
      </c>
      <c r="H186" s="23" t="s">
        <v>333</v>
      </c>
      <c r="I186" s="29">
        <v>411.0</v>
      </c>
      <c r="J186" s="29">
        <v>644.0</v>
      </c>
      <c r="K186" s="29">
        <v>28463.0</v>
      </c>
      <c r="L186" s="30">
        <f t="shared" si="8"/>
        <v>69253.04136</v>
      </c>
      <c r="M186" s="36"/>
    </row>
    <row r="187">
      <c r="A187" s="23" t="s">
        <v>292</v>
      </c>
      <c r="B187" s="23" t="s">
        <v>555</v>
      </c>
      <c r="C187" s="29">
        <v>25.0</v>
      </c>
      <c r="D187" s="29">
        <v>17.0</v>
      </c>
      <c r="E187" s="29">
        <v>9.0</v>
      </c>
      <c r="F187" s="29">
        <v>3.0</v>
      </c>
      <c r="G187" s="23" t="s">
        <v>331</v>
      </c>
      <c r="H187" s="23" t="s">
        <v>327</v>
      </c>
      <c r="I187" s="29">
        <v>279.0</v>
      </c>
      <c r="J187" s="29">
        <v>409.0</v>
      </c>
      <c r="K187" s="29">
        <v>25986.0</v>
      </c>
      <c r="L187" s="30">
        <f t="shared" si="8"/>
        <v>93139.78495</v>
      </c>
      <c r="M187" s="36"/>
    </row>
    <row r="188">
      <c r="A188" s="23" t="s">
        <v>292</v>
      </c>
      <c r="B188" s="23" t="s">
        <v>555</v>
      </c>
      <c r="C188" s="29">
        <v>36.0</v>
      </c>
      <c r="D188" s="29">
        <v>61.0</v>
      </c>
      <c r="E188" s="29">
        <v>9.0</v>
      </c>
      <c r="F188" s="29">
        <v>3.0</v>
      </c>
      <c r="G188" s="23" t="s">
        <v>337</v>
      </c>
      <c r="H188" s="23" t="s">
        <v>338</v>
      </c>
      <c r="I188" s="29">
        <v>259.0</v>
      </c>
      <c r="J188" s="29">
        <v>329.0</v>
      </c>
      <c r="K188" s="29">
        <v>19559.0</v>
      </c>
      <c r="L188" s="30">
        <f t="shared" si="8"/>
        <v>75517.37452</v>
      </c>
      <c r="M188" s="36"/>
    </row>
    <row r="189">
      <c r="A189" s="23" t="s">
        <v>292</v>
      </c>
      <c r="B189" s="23" t="s">
        <v>555</v>
      </c>
      <c r="C189" s="29">
        <v>25.0</v>
      </c>
      <c r="D189" s="29">
        <v>25.0</v>
      </c>
      <c r="E189" s="29">
        <v>9.0</v>
      </c>
      <c r="F189" s="29">
        <v>3.0</v>
      </c>
      <c r="G189" s="23" t="s">
        <v>331</v>
      </c>
      <c r="H189" s="23" t="s">
        <v>341</v>
      </c>
      <c r="I189" s="29">
        <v>257.0</v>
      </c>
      <c r="J189" s="29">
        <v>297.0</v>
      </c>
      <c r="K189" s="29">
        <v>14519.0</v>
      </c>
      <c r="L189" s="30">
        <f t="shared" si="8"/>
        <v>56494.16342</v>
      </c>
      <c r="M189" s="36"/>
    </row>
    <row r="190">
      <c r="A190" s="23" t="s">
        <v>292</v>
      </c>
      <c r="B190" s="23" t="s">
        <v>555</v>
      </c>
      <c r="C190" s="29">
        <v>57.0</v>
      </c>
      <c r="D190" s="29">
        <v>1.0</v>
      </c>
      <c r="E190" s="29">
        <v>9.0</v>
      </c>
      <c r="F190" s="29">
        <v>3.0</v>
      </c>
      <c r="G190" s="23" t="s">
        <v>348</v>
      </c>
      <c r="H190" s="23" t="s">
        <v>349</v>
      </c>
      <c r="I190" s="29">
        <v>200.0</v>
      </c>
      <c r="J190" s="29">
        <v>419.0</v>
      </c>
      <c r="K190" s="29">
        <v>18914.0</v>
      </c>
      <c r="L190" s="30">
        <f t="shared" si="8"/>
        <v>94570</v>
      </c>
      <c r="M190" s="36"/>
    </row>
    <row r="191">
      <c r="A191" s="23" t="s">
        <v>292</v>
      </c>
      <c r="B191" s="23" t="s">
        <v>555</v>
      </c>
      <c r="C191" s="29">
        <v>36.0</v>
      </c>
      <c r="D191" s="29">
        <v>47.0</v>
      </c>
      <c r="E191" s="29">
        <v>9.0</v>
      </c>
      <c r="F191" s="29">
        <v>3.0</v>
      </c>
      <c r="G191" s="23" t="s">
        <v>337</v>
      </c>
      <c r="H191" s="23" t="s">
        <v>339</v>
      </c>
      <c r="I191" s="29">
        <v>192.0</v>
      </c>
      <c r="J191" s="29">
        <v>252.0</v>
      </c>
      <c r="K191" s="29">
        <v>8321.0</v>
      </c>
      <c r="L191" s="30">
        <f t="shared" si="8"/>
        <v>43338.54167</v>
      </c>
      <c r="M191" s="36"/>
    </row>
    <row r="192">
      <c r="A192" s="23" t="s">
        <v>292</v>
      </c>
      <c r="B192" s="23" t="s">
        <v>555</v>
      </c>
      <c r="C192" s="29">
        <v>12.0</v>
      </c>
      <c r="D192" s="29">
        <v>99.0</v>
      </c>
      <c r="E192" s="29">
        <v>9.0</v>
      </c>
      <c r="F192" s="29">
        <v>3.0</v>
      </c>
      <c r="G192" s="23" t="s">
        <v>344</v>
      </c>
      <c r="H192" s="23" t="s">
        <v>345</v>
      </c>
      <c r="I192" s="29">
        <v>184.0</v>
      </c>
      <c r="J192" s="29">
        <v>352.0</v>
      </c>
      <c r="K192" s="29">
        <v>40331.0</v>
      </c>
      <c r="L192" s="30">
        <f t="shared" si="8"/>
        <v>219190.2174</v>
      </c>
      <c r="M192" s="36"/>
    </row>
    <row r="193">
      <c r="A193" s="23" t="s">
        <v>292</v>
      </c>
      <c r="B193" s="23" t="s">
        <v>555</v>
      </c>
      <c r="C193" s="29">
        <v>6.0</v>
      </c>
      <c r="D193" s="29">
        <v>37.0</v>
      </c>
      <c r="E193" s="29">
        <v>9.0</v>
      </c>
      <c r="F193" s="29">
        <v>3.0</v>
      </c>
      <c r="G193" s="23" t="s">
        <v>346</v>
      </c>
      <c r="H193" s="23" t="s">
        <v>347</v>
      </c>
      <c r="I193" s="29">
        <v>164.0</v>
      </c>
      <c r="J193" s="29">
        <v>225.0</v>
      </c>
      <c r="K193" s="29">
        <v>9699.0</v>
      </c>
      <c r="L193" s="30">
        <f t="shared" si="8"/>
        <v>59140.2439</v>
      </c>
      <c r="M193" s="36"/>
    </row>
    <row r="194">
      <c r="A194" s="23" t="s">
        <v>292</v>
      </c>
      <c r="B194" s="23" t="s">
        <v>555</v>
      </c>
      <c r="C194" s="29">
        <v>48.0</v>
      </c>
      <c r="D194" s="29">
        <v>453.0</v>
      </c>
      <c r="E194" s="29">
        <v>9.0</v>
      </c>
      <c r="F194" s="29">
        <v>3.0</v>
      </c>
      <c r="G194" s="23" t="s">
        <v>369</v>
      </c>
      <c r="H194" s="23" t="s">
        <v>371</v>
      </c>
      <c r="I194" s="29">
        <v>163.0</v>
      </c>
      <c r="J194" s="29">
        <v>293.0</v>
      </c>
      <c r="K194" s="29">
        <v>5522.0</v>
      </c>
      <c r="L194" s="30">
        <f t="shared" si="8"/>
        <v>33877.30061</v>
      </c>
      <c r="M194" s="36"/>
    </row>
    <row r="195">
      <c r="A195" s="23" t="s">
        <v>292</v>
      </c>
      <c r="B195" s="23" t="s">
        <v>555</v>
      </c>
      <c r="C195" s="29">
        <v>9.0</v>
      </c>
      <c r="D195" s="29">
        <v>15.0</v>
      </c>
      <c r="E195" s="29">
        <v>9.0</v>
      </c>
      <c r="F195" s="29">
        <v>3.0</v>
      </c>
      <c r="G195" s="23" t="s">
        <v>294</v>
      </c>
      <c r="H195" s="23" t="s">
        <v>335</v>
      </c>
      <c r="I195" s="29">
        <v>157.0</v>
      </c>
      <c r="J195" s="29">
        <v>251.0</v>
      </c>
      <c r="K195" s="29">
        <v>6251.0</v>
      </c>
      <c r="L195" s="30">
        <f t="shared" si="8"/>
        <v>39815.28662</v>
      </c>
      <c r="M195" s="36"/>
    </row>
    <row r="196">
      <c r="A196" s="23" t="s">
        <v>292</v>
      </c>
      <c r="B196" s="23" t="s">
        <v>555</v>
      </c>
      <c r="C196" s="29">
        <v>12.0</v>
      </c>
      <c r="D196" s="29">
        <v>95.0</v>
      </c>
      <c r="E196" s="29">
        <v>9.0</v>
      </c>
      <c r="F196" s="29">
        <v>3.0</v>
      </c>
      <c r="G196" s="23" t="s">
        <v>344</v>
      </c>
      <c r="H196" s="23" t="s">
        <v>366</v>
      </c>
      <c r="I196" s="29">
        <v>151.0</v>
      </c>
      <c r="J196" s="29">
        <v>284.0</v>
      </c>
      <c r="K196" s="29">
        <v>8221.0</v>
      </c>
      <c r="L196" s="30">
        <f t="shared" si="8"/>
        <v>54443.70861</v>
      </c>
      <c r="M196" s="36"/>
    </row>
    <row r="197">
      <c r="A197" s="23" t="s">
        <v>292</v>
      </c>
      <c r="B197" s="23" t="s">
        <v>555</v>
      </c>
      <c r="C197" s="29">
        <v>37.0</v>
      </c>
      <c r="D197" s="29">
        <v>119.0</v>
      </c>
      <c r="E197" s="29">
        <v>9.0</v>
      </c>
      <c r="F197" s="29">
        <v>3.0</v>
      </c>
      <c r="G197" s="23" t="s">
        <v>389</v>
      </c>
      <c r="H197" s="23" t="s">
        <v>390</v>
      </c>
      <c r="I197" s="29">
        <v>142.0</v>
      </c>
      <c r="J197" s="29">
        <v>274.0</v>
      </c>
      <c r="K197" s="29">
        <v>12762.0</v>
      </c>
      <c r="L197" s="30">
        <f t="shared" si="8"/>
        <v>89873.23944</v>
      </c>
      <c r="M197" s="36"/>
    </row>
    <row r="198">
      <c r="A198" s="23" t="s">
        <v>292</v>
      </c>
      <c r="B198" s="23" t="s">
        <v>555</v>
      </c>
      <c r="C198" s="29">
        <v>12.0</v>
      </c>
      <c r="D198" s="29">
        <v>11.0</v>
      </c>
      <c r="E198" s="29">
        <v>9.0</v>
      </c>
      <c r="F198" s="29">
        <v>3.0</v>
      </c>
      <c r="G198" s="23" t="s">
        <v>344</v>
      </c>
      <c r="H198" s="23" t="s">
        <v>351</v>
      </c>
      <c r="I198" s="29">
        <v>137.0</v>
      </c>
      <c r="J198" s="29">
        <v>231.0</v>
      </c>
      <c r="K198" s="29">
        <v>6958.0</v>
      </c>
      <c r="L198" s="30">
        <f t="shared" si="8"/>
        <v>50788.32117</v>
      </c>
      <c r="M198" s="36"/>
    </row>
    <row r="199">
      <c r="A199" s="23" t="s">
        <v>292</v>
      </c>
      <c r="B199" s="23" t="s">
        <v>555</v>
      </c>
      <c r="C199" s="29">
        <v>25.0</v>
      </c>
      <c r="D199" s="29">
        <v>27.0</v>
      </c>
      <c r="E199" s="29">
        <v>9.0</v>
      </c>
      <c r="F199" s="29">
        <v>3.0</v>
      </c>
      <c r="G199" s="23" t="s">
        <v>331</v>
      </c>
      <c r="H199" s="23" t="s">
        <v>343</v>
      </c>
      <c r="I199" s="29">
        <v>137.0</v>
      </c>
      <c r="J199" s="29">
        <v>231.0</v>
      </c>
      <c r="K199" s="29">
        <v>8249.0</v>
      </c>
      <c r="L199" s="30">
        <f t="shared" si="8"/>
        <v>60211.67883</v>
      </c>
      <c r="M199" s="36"/>
    </row>
    <row r="200">
      <c r="A200" s="23" t="s">
        <v>292</v>
      </c>
      <c r="B200" s="23" t="s">
        <v>555</v>
      </c>
      <c r="C200" s="29">
        <v>25.0</v>
      </c>
      <c r="D200" s="29">
        <v>21.0</v>
      </c>
      <c r="E200" s="29">
        <v>9.0</v>
      </c>
      <c r="F200" s="29">
        <v>3.0</v>
      </c>
      <c r="G200" s="23" t="s">
        <v>331</v>
      </c>
      <c r="H200" s="23" t="s">
        <v>359</v>
      </c>
      <c r="I200" s="29">
        <v>129.0</v>
      </c>
      <c r="J200" s="29">
        <v>200.0</v>
      </c>
      <c r="K200" s="29">
        <v>9412.0</v>
      </c>
      <c r="L200" s="30">
        <f t="shared" si="8"/>
        <v>72961.24031</v>
      </c>
      <c r="M200" s="36"/>
    </row>
    <row r="201">
      <c r="A201" s="23" t="s">
        <v>292</v>
      </c>
      <c r="B201" s="23" t="s">
        <v>555</v>
      </c>
      <c r="C201" s="29">
        <v>4.0</v>
      </c>
      <c r="D201" s="29">
        <v>13.0</v>
      </c>
      <c r="E201" s="29">
        <v>9.0</v>
      </c>
      <c r="F201" s="29">
        <v>3.0</v>
      </c>
      <c r="G201" s="23" t="s">
        <v>357</v>
      </c>
      <c r="H201" s="23" t="s">
        <v>358</v>
      </c>
      <c r="I201" s="29">
        <v>124.0</v>
      </c>
      <c r="J201" s="29">
        <v>247.0</v>
      </c>
      <c r="K201" s="29">
        <v>15525.0</v>
      </c>
      <c r="L201" s="30">
        <f t="shared" si="8"/>
        <v>125201.6129</v>
      </c>
      <c r="M201" s="36"/>
    </row>
    <row r="202">
      <c r="A202" s="23" t="s">
        <v>292</v>
      </c>
      <c r="B202" s="23" t="s">
        <v>555</v>
      </c>
      <c r="C202" s="29">
        <v>36.0</v>
      </c>
      <c r="D202" s="29">
        <v>81.0</v>
      </c>
      <c r="E202" s="29">
        <v>9.0</v>
      </c>
      <c r="F202" s="29">
        <v>3.0</v>
      </c>
      <c r="G202" s="23" t="s">
        <v>337</v>
      </c>
      <c r="H202" s="23" t="s">
        <v>340</v>
      </c>
      <c r="I202" s="29">
        <v>121.0</v>
      </c>
      <c r="J202" s="29">
        <v>185.0</v>
      </c>
      <c r="K202" s="29">
        <v>4664.0</v>
      </c>
      <c r="L202" s="30">
        <f t="shared" si="8"/>
        <v>38545.45455</v>
      </c>
      <c r="M202" s="36"/>
    </row>
    <row r="203">
      <c r="A203" s="23" t="s">
        <v>292</v>
      </c>
      <c r="B203" s="23" t="s">
        <v>555</v>
      </c>
      <c r="C203" s="29">
        <v>6.0</v>
      </c>
      <c r="D203" s="29">
        <v>73.0</v>
      </c>
      <c r="E203" s="29">
        <v>9.0</v>
      </c>
      <c r="F203" s="29">
        <v>3.0</v>
      </c>
      <c r="G203" s="23" t="s">
        <v>346</v>
      </c>
      <c r="H203" s="23" t="s">
        <v>365</v>
      </c>
      <c r="I203" s="29">
        <v>119.0</v>
      </c>
      <c r="J203" s="29">
        <v>166.0</v>
      </c>
      <c r="K203" s="29">
        <v>6051.0</v>
      </c>
      <c r="L203" s="30">
        <f t="shared" si="8"/>
        <v>50848.7395</v>
      </c>
      <c r="M203" s="36"/>
    </row>
    <row r="204">
      <c r="A204" s="23" t="s">
        <v>292</v>
      </c>
      <c r="B204" s="23" t="s">
        <v>555</v>
      </c>
      <c r="C204" s="29">
        <v>12.0</v>
      </c>
      <c r="D204" s="29">
        <v>57.0</v>
      </c>
      <c r="E204" s="29">
        <v>9.0</v>
      </c>
      <c r="F204" s="29">
        <v>3.0</v>
      </c>
      <c r="G204" s="23" t="s">
        <v>344</v>
      </c>
      <c r="H204" s="23" t="s">
        <v>367</v>
      </c>
      <c r="I204" s="29">
        <v>116.0</v>
      </c>
      <c r="J204" s="29">
        <v>218.0</v>
      </c>
      <c r="K204" s="29">
        <v>5725.0</v>
      </c>
      <c r="L204" s="30">
        <f t="shared" si="8"/>
        <v>49353.44828</v>
      </c>
      <c r="M204" s="36"/>
    </row>
    <row r="205">
      <c r="A205" s="23" t="s">
        <v>292</v>
      </c>
      <c r="B205" s="23" t="s">
        <v>555</v>
      </c>
      <c r="C205" s="29">
        <v>12.0</v>
      </c>
      <c r="D205" s="29">
        <v>71.0</v>
      </c>
      <c r="E205" s="29">
        <v>9.0</v>
      </c>
      <c r="F205" s="29">
        <v>3.0</v>
      </c>
      <c r="G205" s="23" t="s">
        <v>344</v>
      </c>
      <c r="H205" s="23" t="s">
        <v>392</v>
      </c>
      <c r="I205" s="29">
        <v>109.0</v>
      </c>
      <c r="J205" s="29">
        <v>190.0</v>
      </c>
      <c r="K205" s="29">
        <v>21210.0</v>
      </c>
      <c r="L205" s="30">
        <f t="shared" si="8"/>
        <v>194587.156</v>
      </c>
      <c r="M205" s="36"/>
    </row>
    <row r="206">
      <c r="A206" s="23" t="s">
        <v>292</v>
      </c>
      <c r="B206" s="23" t="s">
        <v>555</v>
      </c>
      <c r="C206" s="29">
        <v>17.0</v>
      </c>
      <c r="D206" s="29">
        <v>31.0</v>
      </c>
      <c r="E206" s="29">
        <v>9.0</v>
      </c>
      <c r="F206" s="29">
        <v>3.0</v>
      </c>
      <c r="G206" s="23" t="s">
        <v>354</v>
      </c>
      <c r="H206" s="23" t="s">
        <v>355</v>
      </c>
      <c r="I206" s="29">
        <v>107.0</v>
      </c>
      <c r="J206" s="29">
        <v>185.0</v>
      </c>
      <c r="K206" s="29">
        <v>9465.0</v>
      </c>
      <c r="L206" s="30">
        <f t="shared" si="8"/>
        <v>88457.94393</v>
      </c>
      <c r="M206" s="36"/>
    </row>
    <row r="207">
      <c r="A207" s="23" t="s">
        <v>292</v>
      </c>
      <c r="B207" s="23" t="s">
        <v>555</v>
      </c>
      <c r="C207" s="29">
        <v>48.0</v>
      </c>
      <c r="D207" s="29">
        <v>201.0</v>
      </c>
      <c r="E207" s="29">
        <v>9.0</v>
      </c>
      <c r="F207" s="29">
        <v>3.0</v>
      </c>
      <c r="G207" s="23" t="s">
        <v>369</v>
      </c>
      <c r="H207" s="23" t="s">
        <v>370</v>
      </c>
      <c r="I207" s="29">
        <v>93.0</v>
      </c>
      <c r="J207" s="29">
        <v>164.0</v>
      </c>
      <c r="K207" s="29">
        <v>6186.0</v>
      </c>
      <c r="L207" s="30">
        <f t="shared" si="8"/>
        <v>66516.12903</v>
      </c>
      <c r="M207" s="36"/>
    </row>
    <row r="208">
      <c r="A208" s="23" t="s">
        <v>292</v>
      </c>
      <c r="B208" s="23" t="s">
        <v>555</v>
      </c>
      <c r="C208" s="29">
        <v>42.0</v>
      </c>
      <c r="D208" s="29">
        <v>101.0</v>
      </c>
      <c r="E208" s="29">
        <v>9.0</v>
      </c>
      <c r="F208" s="29">
        <v>3.0</v>
      </c>
      <c r="G208" s="23" t="s">
        <v>361</v>
      </c>
      <c r="H208" s="23" t="s">
        <v>362</v>
      </c>
      <c r="I208" s="29">
        <v>82.0</v>
      </c>
      <c r="J208" s="29">
        <v>117.0</v>
      </c>
      <c r="K208" s="29">
        <v>4321.0</v>
      </c>
      <c r="L208" s="30">
        <f t="shared" si="8"/>
        <v>52695.12195</v>
      </c>
      <c r="M208" s="36"/>
    </row>
    <row r="209">
      <c r="A209" s="23" t="s">
        <v>292</v>
      </c>
      <c r="B209" s="23" t="s">
        <v>555</v>
      </c>
      <c r="C209" s="29">
        <v>12.0</v>
      </c>
      <c r="D209" s="29">
        <v>86.0</v>
      </c>
      <c r="E209" s="29">
        <v>9.0</v>
      </c>
      <c r="F209" s="29">
        <v>3.0</v>
      </c>
      <c r="G209" s="23" t="s">
        <v>344</v>
      </c>
      <c r="H209" s="23" t="s">
        <v>363</v>
      </c>
      <c r="I209" s="29">
        <v>80.0</v>
      </c>
      <c r="J209" s="29">
        <v>133.0</v>
      </c>
      <c r="K209" s="29">
        <v>5311.0</v>
      </c>
      <c r="L209" s="30">
        <f t="shared" si="8"/>
        <v>66387.5</v>
      </c>
      <c r="M209" s="36"/>
    </row>
    <row r="210">
      <c r="A210" s="23" t="s">
        <v>292</v>
      </c>
      <c r="B210" s="23" t="s">
        <v>555</v>
      </c>
      <c r="C210" s="29">
        <v>12.0</v>
      </c>
      <c r="D210" s="29">
        <v>103.0</v>
      </c>
      <c r="E210" s="29">
        <v>9.0</v>
      </c>
      <c r="F210" s="29">
        <v>3.0</v>
      </c>
      <c r="G210" s="23" t="s">
        <v>344</v>
      </c>
      <c r="H210" s="23" t="s">
        <v>407</v>
      </c>
      <c r="I210" s="29">
        <v>80.0</v>
      </c>
      <c r="J210" s="29">
        <v>123.0</v>
      </c>
      <c r="K210" s="29">
        <v>4032.0</v>
      </c>
      <c r="L210" s="30">
        <f t="shared" si="8"/>
        <v>50400</v>
      </c>
      <c r="M210" s="36"/>
    </row>
    <row r="211">
      <c r="A211" s="23" t="s">
        <v>292</v>
      </c>
      <c r="B211" s="23" t="s">
        <v>555</v>
      </c>
      <c r="C211" s="29">
        <v>13.0</v>
      </c>
      <c r="D211" s="29">
        <v>121.0</v>
      </c>
      <c r="E211" s="29">
        <v>9.0</v>
      </c>
      <c r="F211" s="29">
        <v>3.0</v>
      </c>
      <c r="G211" s="23" t="s">
        <v>394</v>
      </c>
      <c r="H211" s="23" t="s">
        <v>395</v>
      </c>
      <c r="I211" s="29">
        <v>79.0</v>
      </c>
      <c r="J211" s="29">
        <v>146.0</v>
      </c>
      <c r="K211" s="29">
        <v>6924.0</v>
      </c>
      <c r="L211" s="30">
        <f t="shared" si="8"/>
        <v>87645.56962</v>
      </c>
      <c r="M211" s="36"/>
    </row>
    <row r="212">
      <c r="A212" s="23" t="s">
        <v>292</v>
      </c>
      <c r="B212" s="23" t="s">
        <v>555</v>
      </c>
      <c r="C212" s="29">
        <v>25.0</v>
      </c>
      <c r="D212" s="29">
        <v>15.0</v>
      </c>
      <c r="E212" s="29">
        <v>9.0</v>
      </c>
      <c r="F212" s="29">
        <v>3.0</v>
      </c>
      <c r="G212" s="23" t="s">
        <v>331</v>
      </c>
      <c r="H212" s="23" t="s">
        <v>350</v>
      </c>
      <c r="I212" s="29">
        <v>76.0</v>
      </c>
      <c r="J212" s="29">
        <v>112.0</v>
      </c>
      <c r="K212" s="29">
        <v>3856.0</v>
      </c>
      <c r="L212" s="30">
        <f t="shared" si="8"/>
        <v>50736.84211</v>
      </c>
      <c r="M212" s="36"/>
    </row>
    <row r="213">
      <c r="A213" s="23" t="s">
        <v>292</v>
      </c>
      <c r="B213" s="23" t="s">
        <v>555</v>
      </c>
      <c r="C213" s="29">
        <v>36.0</v>
      </c>
      <c r="D213" s="29">
        <v>5.0</v>
      </c>
      <c r="E213" s="29">
        <v>9.0</v>
      </c>
      <c r="F213" s="29">
        <v>3.0</v>
      </c>
      <c r="G213" s="23" t="s">
        <v>337</v>
      </c>
      <c r="H213" s="23" t="s">
        <v>342</v>
      </c>
      <c r="I213" s="29">
        <v>76.0</v>
      </c>
      <c r="J213" s="29">
        <v>144.0</v>
      </c>
      <c r="K213" s="29">
        <v>2281.0</v>
      </c>
      <c r="L213" s="30">
        <f t="shared" si="8"/>
        <v>30013.15789</v>
      </c>
      <c r="M213" s="36"/>
    </row>
    <row r="214">
      <c r="A214" s="23" t="s">
        <v>292</v>
      </c>
      <c r="B214" s="23" t="s">
        <v>555</v>
      </c>
      <c r="C214" s="29">
        <v>45.0</v>
      </c>
      <c r="D214" s="29">
        <v>51.0</v>
      </c>
      <c r="E214" s="29">
        <v>9.0</v>
      </c>
      <c r="F214" s="29">
        <v>3.0</v>
      </c>
      <c r="G214" s="23" t="s">
        <v>624</v>
      </c>
      <c r="H214" s="23" t="s">
        <v>625</v>
      </c>
      <c r="I214" s="29">
        <v>76.0</v>
      </c>
      <c r="J214" s="29">
        <v>140.0</v>
      </c>
      <c r="K214" s="29">
        <v>4817.0</v>
      </c>
      <c r="L214" s="30">
        <f t="shared" si="8"/>
        <v>63381.57895</v>
      </c>
      <c r="M214" s="36"/>
    </row>
    <row r="215">
      <c r="A215" s="23" t="s">
        <v>292</v>
      </c>
      <c r="B215" s="23" t="s">
        <v>555</v>
      </c>
      <c r="C215" s="29">
        <v>44.0</v>
      </c>
      <c r="D215" s="29">
        <v>7.0</v>
      </c>
      <c r="E215" s="29">
        <v>9.0</v>
      </c>
      <c r="F215" s="29">
        <v>3.0</v>
      </c>
      <c r="G215" s="23" t="s">
        <v>352</v>
      </c>
      <c r="H215" s="23" t="s">
        <v>353</v>
      </c>
      <c r="I215" s="29">
        <v>74.0</v>
      </c>
      <c r="J215" s="29">
        <v>115.0</v>
      </c>
      <c r="K215" s="29">
        <v>3964.0</v>
      </c>
      <c r="L215" s="30">
        <f t="shared" si="8"/>
        <v>53567.56757</v>
      </c>
      <c r="M215" s="36"/>
    </row>
    <row r="216">
      <c r="A216" s="23" t="s">
        <v>292</v>
      </c>
      <c r="B216" s="23" t="s">
        <v>555</v>
      </c>
      <c r="C216" s="29">
        <v>12.0</v>
      </c>
      <c r="D216" s="29">
        <v>97.0</v>
      </c>
      <c r="E216" s="29">
        <v>9.0</v>
      </c>
      <c r="F216" s="29">
        <v>3.0</v>
      </c>
      <c r="G216" s="23" t="s">
        <v>344</v>
      </c>
      <c r="H216" s="23" t="s">
        <v>632</v>
      </c>
      <c r="I216" s="29">
        <v>72.0</v>
      </c>
      <c r="J216" s="29">
        <v>152.0</v>
      </c>
      <c r="K216" s="29">
        <v>2493.0</v>
      </c>
      <c r="L216" s="30">
        <f t="shared" si="8"/>
        <v>34625</v>
      </c>
      <c r="M216" s="36"/>
    </row>
    <row r="217">
      <c r="A217" s="23" t="s">
        <v>292</v>
      </c>
      <c r="B217" s="23" t="s">
        <v>555</v>
      </c>
      <c r="C217" s="29">
        <v>25.0</v>
      </c>
      <c r="D217" s="29">
        <v>1.0</v>
      </c>
      <c r="E217" s="29">
        <v>9.0</v>
      </c>
      <c r="F217" s="29">
        <v>3.0</v>
      </c>
      <c r="G217" s="23" t="s">
        <v>331</v>
      </c>
      <c r="H217" s="23" t="s">
        <v>374</v>
      </c>
      <c r="I217" s="29">
        <v>70.0</v>
      </c>
      <c r="J217" s="29">
        <v>129.0</v>
      </c>
      <c r="K217" s="29">
        <v>14380.0</v>
      </c>
      <c r="L217" s="30">
        <f t="shared" si="8"/>
        <v>205428.5714</v>
      </c>
      <c r="M217" s="36"/>
    </row>
    <row r="218">
      <c r="A218" s="23" t="s">
        <v>292</v>
      </c>
      <c r="B218" s="23" t="s">
        <v>555</v>
      </c>
      <c r="C218" s="29">
        <v>11.0</v>
      </c>
      <c r="D218" s="29">
        <v>1.0</v>
      </c>
      <c r="E218" s="29">
        <v>9.0</v>
      </c>
      <c r="F218" s="29">
        <v>3.0</v>
      </c>
      <c r="G218" s="23" t="s">
        <v>387</v>
      </c>
      <c r="H218" s="23" t="s">
        <v>388</v>
      </c>
      <c r="I218" s="29">
        <v>68.0</v>
      </c>
      <c r="J218" s="29">
        <v>77.0</v>
      </c>
      <c r="K218" s="29">
        <v>4141.0</v>
      </c>
      <c r="L218" s="30">
        <f t="shared" si="8"/>
        <v>60897.05882</v>
      </c>
      <c r="M218" s="36"/>
    </row>
    <row r="219">
      <c r="A219" s="23" t="s">
        <v>292</v>
      </c>
      <c r="B219" s="23" t="s">
        <v>555</v>
      </c>
      <c r="C219" s="29">
        <v>36.0</v>
      </c>
      <c r="D219" s="29">
        <v>119.0</v>
      </c>
      <c r="E219" s="29">
        <v>9.0</v>
      </c>
      <c r="F219" s="29">
        <v>3.0</v>
      </c>
      <c r="G219" s="23" t="s">
        <v>337</v>
      </c>
      <c r="H219" s="23" t="s">
        <v>356</v>
      </c>
      <c r="I219" s="29">
        <v>67.0</v>
      </c>
      <c r="J219" s="29">
        <v>109.0</v>
      </c>
      <c r="K219" s="29">
        <v>5852.0</v>
      </c>
      <c r="L219" s="30">
        <f t="shared" si="8"/>
        <v>87343.28358</v>
      </c>
      <c r="M219" s="36"/>
    </row>
    <row r="220">
      <c r="A220" s="23" t="s">
        <v>292</v>
      </c>
      <c r="B220" s="23" t="s">
        <v>555</v>
      </c>
      <c r="C220" s="29">
        <v>57.0</v>
      </c>
      <c r="D220" s="29">
        <v>3.0</v>
      </c>
      <c r="E220" s="29">
        <v>9.0</v>
      </c>
      <c r="F220" s="29">
        <v>3.0</v>
      </c>
      <c r="G220" s="23" t="s">
        <v>348</v>
      </c>
      <c r="H220" s="23" t="s">
        <v>477</v>
      </c>
      <c r="I220" s="29">
        <v>67.0</v>
      </c>
      <c r="J220" s="29">
        <v>127.0</v>
      </c>
      <c r="K220" s="29">
        <v>2206.0</v>
      </c>
      <c r="L220" s="30">
        <f t="shared" si="8"/>
        <v>32925.37313</v>
      </c>
      <c r="M220" s="36"/>
    </row>
    <row r="221">
      <c r="A221" s="23" t="s">
        <v>292</v>
      </c>
      <c r="B221" s="23" t="s">
        <v>555</v>
      </c>
      <c r="C221" s="29">
        <v>37.0</v>
      </c>
      <c r="D221" s="29">
        <v>183.0</v>
      </c>
      <c r="E221" s="29">
        <v>9.0</v>
      </c>
      <c r="F221" s="29">
        <v>3.0</v>
      </c>
      <c r="G221" s="23" t="s">
        <v>389</v>
      </c>
      <c r="H221" s="23" t="s">
        <v>404</v>
      </c>
      <c r="I221" s="29">
        <v>66.0</v>
      </c>
      <c r="J221" s="29">
        <v>149.0</v>
      </c>
      <c r="K221" s="29">
        <v>5609.0</v>
      </c>
      <c r="L221" s="30">
        <f t="shared" si="8"/>
        <v>84984.84848</v>
      </c>
      <c r="M221" s="36"/>
    </row>
    <row r="222">
      <c r="A222" s="23" t="s">
        <v>292</v>
      </c>
      <c r="B222" s="23" t="s">
        <v>555</v>
      </c>
      <c r="C222" s="29">
        <v>53.0</v>
      </c>
      <c r="D222" s="29">
        <v>33.0</v>
      </c>
      <c r="E222" s="29">
        <v>9.0</v>
      </c>
      <c r="F222" s="29">
        <v>3.0</v>
      </c>
      <c r="G222" s="23" t="s">
        <v>503</v>
      </c>
      <c r="H222" s="23" t="s">
        <v>504</v>
      </c>
      <c r="I222" s="29">
        <v>66.0</v>
      </c>
      <c r="J222" s="29">
        <v>123.0</v>
      </c>
      <c r="K222" s="29">
        <v>8154.0</v>
      </c>
      <c r="L222" s="30">
        <f t="shared" si="8"/>
        <v>123545.4545</v>
      </c>
      <c r="M222" s="36"/>
    </row>
    <row r="223">
      <c r="A223" s="23" t="s">
        <v>292</v>
      </c>
      <c r="B223" s="23" t="s">
        <v>555</v>
      </c>
      <c r="C223" s="29">
        <v>6.0</v>
      </c>
      <c r="D223" s="29">
        <v>59.0</v>
      </c>
      <c r="E223" s="29">
        <v>9.0</v>
      </c>
      <c r="F223" s="29">
        <v>3.0</v>
      </c>
      <c r="G223" s="23" t="s">
        <v>346</v>
      </c>
      <c r="H223" s="23" t="s">
        <v>366</v>
      </c>
      <c r="I223" s="29">
        <v>65.0</v>
      </c>
      <c r="J223" s="29">
        <v>143.0</v>
      </c>
      <c r="K223" s="29">
        <v>6973.0</v>
      </c>
      <c r="L223" s="30">
        <f t="shared" si="8"/>
        <v>107276.9231</v>
      </c>
      <c r="M223" s="36"/>
    </row>
    <row r="224">
      <c r="A224" s="23" t="s">
        <v>292</v>
      </c>
      <c r="B224" s="23" t="s">
        <v>555</v>
      </c>
      <c r="C224" s="29">
        <v>6.0</v>
      </c>
      <c r="D224" s="29">
        <v>59.0</v>
      </c>
      <c r="E224" s="29">
        <v>9.0</v>
      </c>
      <c r="F224" s="29">
        <v>3.0</v>
      </c>
      <c r="G224" s="23" t="s">
        <v>346</v>
      </c>
      <c r="H224" s="23" t="s">
        <v>366</v>
      </c>
      <c r="I224" s="29">
        <v>65.0</v>
      </c>
      <c r="J224" s="29">
        <v>143.0</v>
      </c>
      <c r="K224" s="29">
        <v>6973.0</v>
      </c>
      <c r="L224" s="30">
        <f t="shared" si="8"/>
        <v>107276.9231</v>
      </c>
      <c r="M224" s="36"/>
    </row>
    <row r="225">
      <c r="A225" s="23" t="s">
        <v>292</v>
      </c>
      <c r="B225" s="23" t="s">
        <v>555</v>
      </c>
      <c r="C225" s="29">
        <v>12.0</v>
      </c>
      <c r="D225" s="29">
        <v>127.0</v>
      </c>
      <c r="E225" s="29">
        <v>9.0</v>
      </c>
      <c r="F225" s="29">
        <v>3.0</v>
      </c>
      <c r="G225" s="23" t="s">
        <v>344</v>
      </c>
      <c r="H225" s="23" t="s">
        <v>452</v>
      </c>
      <c r="I225" s="29">
        <v>65.0</v>
      </c>
      <c r="J225" s="29">
        <v>108.0</v>
      </c>
      <c r="K225" s="29">
        <v>3633.0</v>
      </c>
      <c r="L225" s="30">
        <f t="shared" si="8"/>
        <v>55892.30769</v>
      </c>
      <c r="M225" s="36"/>
    </row>
    <row r="226">
      <c r="A226" s="23" t="s">
        <v>292</v>
      </c>
      <c r="B226" s="23" t="s">
        <v>555</v>
      </c>
      <c r="C226" s="29">
        <v>36.0</v>
      </c>
      <c r="D226" s="29">
        <v>103.0</v>
      </c>
      <c r="E226" s="29">
        <v>9.0</v>
      </c>
      <c r="F226" s="29">
        <v>3.0</v>
      </c>
      <c r="G226" s="23" t="s">
        <v>337</v>
      </c>
      <c r="H226" s="23" t="s">
        <v>341</v>
      </c>
      <c r="I226" s="29">
        <v>64.0</v>
      </c>
      <c r="J226" s="29">
        <v>100.0</v>
      </c>
      <c r="K226" s="29">
        <v>4347.0</v>
      </c>
      <c r="L226" s="30">
        <f t="shared" si="8"/>
        <v>67921.875</v>
      </c>
      <c r="M226" s="36"/>
    </row>
    <row r="227">
      <c r="A227" s="23" t="s">
        <v>292</v>
      </c>
      <c r="B227" s="23" t="s">
        <v>555</v>
      </c>
      <c r="C227" s="29">
        <v>24.0</v>
      </c>
      <c r="D227" s="29">
        <v>31.0</v>
      </c>
      <c r="E227" s="29">
        <v>9.0</v>
      </c>
      <c r="F227" s="29">
        <v>3.0</v>
      </c>
      <c r="G227" s="23" t="s">
        <v>432</v>
      </c>
      <c r="H227" s="23" t="s">
        <v>433</v>
      </c>
      <c r="I227" s="29">
        <v>61.0</v>
      </c>
      <c r="J227" s="29">
        <v>101.0</v>
      </c>
      <c r="K227" s="29">
        <v>3751.0</v>
      </c>
      <c r="L227" s="30">
        <f t="shared" si="8"/>
        <v>61491.80328</v>
      </c>
      <c r="M227" s="36"/>
    </row>
    <row r="228">
      <c r="A228" s="23" t="s">
        <v>292</v>
      </c>
      <c r="B228" s="23" t="s">
        <v>555</v>
      </c>
      <c r="C228" s="29">
        <v>33.0</v>
      </c>
      <c r="D228" s="29">
        <v>11.0</v>
      </c>
      <c r="E228" s="29">
        <v>9.0</v>
      </c>
      <c r="F228" s="29">
        <v>3.0</v>
      </c>
      <c r="G228" s="23" t="s">
        <v>419</v>
      </c>
      <c r="H228" s="23" t="s">
        <v>367</v>
      </c>
      <c r="I228" s="29">
        <v>60.0</v>
      </c>
      <c r="J228" s="29">
        <v>115.0</v>
      </c>
      <c r="K228" s="29">
        <v>4995.0</v>
      </c>
      <c r="L228" s="30">
        <f t="shared" si="8"/>
        <v>83250</v>
      </c>
      <c r="M228" s="36"/>
    </row>
    <row r="229">
      <c r="A229" s="23" t="s">
        <v>292</v>
      </c>
      <c r="B229" s="23" t="s">
        <v>555</v>
      </c>
      <c r="C229" s="29">
        <v>12.0</v>
      </c>
      <c r="D229" s="29">
        <v>115.0</v>
      </c>
      <c r="E229" s="29">
        <v>9.0</v>
      </c>
      <c r="F229" s="29">
        <v>3.0</v>
      </c>
      <c r="G229" s="23" t="s">
        <v>344</v>
      </c>
      <c r="H229" s="23" t="s">
        <v>484</v>
      </c>
      <c r="I229" s="29">
        <v>59.0</v>
      </c>
      <c r="J229" s="29">
        <v>104.0</v>
      </c>
      <c r="K229" s="29">
        <v>6024.0</v>
      </c>
      <c r="L229" s="30">
        <f t="shared" si="8"/>
        <v>102101.6949</v>
      </c>
      <c r="M229" s="36"/>
    </row>
    <row r="230">
      <c r="A230" s="23" t="s">
        <v>292</v>
      </c>
      <c r="B230" s="23" t="s">
        <v>555</v>
      </c>
      <c r="C230" s="29">
        <v>12.0</v>
      </c>
      <c r="D230" s="29">
        <v>9.0</v>
      </c>
      <c r="E230" s="29">
        <v>9.0</v>
      </c>
      <c r="F230" s="29">
        <v>3.0</v>
      </c>
      <c r="G230" s="23" t="s">
        <v>344</v>
      </c>
      <c r="H230" s="23" t="s">
        <v>482</v>
      </c>
      <c r="I230" s="29">
        <v>58.0</v>
      </c>
      <c r="J230" s="29">
        <v>105.0</v>
      </c>
      <c r="K230" s="29">
        <v>4646.0</v>
      </c>
      <c r="L230" s="30">
        <f t="shared" si="8"/>
        <v>80103.44828</v>
      </c>
      <c r="M230" s="36"/>
    </row>
    <row r="231">
      <c r="A231" s="23" t="s">
        <v>292</v>
      </c>
      <c r="B231" s="23" t="s">
        <v>555</v>
      </c>
      <c r="C231" s="29">
        <v>44.0</v>
      </c>
      <c r="D231" s="29">
        <v>9.0</v>
      </c>
      <c r="E231" s="29">
        <v>9.0</v>
      </c>
      <c r="F231" s="29">
        <v>3.0</v>
      </c>
      <c r="G231" s="23" t="s">
        <v>352</v>
      </c>
      <c r="H231" s="23" t="s">
        <v>398</v>
      </c>
      <c r="I231" s="29">
        <v>57.0</v>
      </c>
      <c r="J231" s="29">
        <v>99.0</v>
      </c>
      <c r="K231" s="29">
        <v>6479.0</v>
      </c>
      <c r="L231" s="30">
        <f t="shared" si="8"/>
        <v>113666.6667</v>
      </c>
      <c r="M231" s="36"/>
    </row>
    <row r="232">
      <c r="A232" s="23" t="s">
        <v>292</v>
      </c>
      <c r="B232" s="23" t="s">
        <v>555</v>
      </c>
      <c r="C232" s="29">
        <v>25.0</v>
      </c>
      <c r="D232" s="29">
        <v>5.0</v>
      </c>
      <c r="E232" s="29">
        <v>9.0</v>
      </c>
      <c r="F232" s="29">
        <v>3.0</v>
      </c>
      <c r="G232" s="23" t="s">
        <v>331</v>
      </c>
      <c r="H232" s="23" t="s">
        <v>401</v>
      </c>
      <c r="I232" s="29">
        <v>55.0</v>
      </c>
      <c r="J232" s="29">
        <v>88.0</v>
      </c>
      <c r="K232" s="29">
        <v>3595.0</v>
      </c>
      <c r="L232" s="30">
        <f t="shared" si="8"/>
        <v>65363.63636</v>
      </c>
      <c r="M232" s="36"/>
    </row>
    <row r="233">
      <c r="A233" s="23" t="s">
        <v>292</v>
      </c>
      <c r="B233" s="23" t="s">
        <v>555</v>
      </c>
      <c r="C233" s="29">
        <v>23.0</v>
      </c>
      <c r="D233" s="29">
        <v>5.0</v>
      </c>
      <c r="E233" s="29">
        <v>9.0</v>
      </c>
      <c r="F233" s="29">
        <v>3.0</v>
      </c>
      <c r="G233" s="23" t="s">
        <v>491</v>
      </c>
      <c r="H233" s="23" t="s">
        <v>493</v>
      </c>
      <c r="I233" s="29">
        <v>53.0</v>
      </c>
      <c r="J233" s="29">
        <v>76.0</v>
      </c>
      <c r="K233" s="29">
        <v>3678.0</v>
      </c>
      <c r="L233" s="30">
        <f t="shared" si="8"/>
        <v>69396.22642</v>
      </c>
      <c r="M233" s="36"/>
    </row>
    <row r="234">
      <c r="A234" s="23" t="s">
        <v>292</v>
      </c>
      <c r="B234" s="23" t="s">
        <v>555</v>
      </c>
      <c r="C234" s="29">
        <v>25.0</v>
      </c>
      <c r="D234" s="29">
        <v>23.0</v>
      </c>
      <c r="E234" s="29">
        <v>9.0</v>
      </c>
      <c r="F234" s="29">
        <v>3.0</v>
      </c>
      <c r="G234" s="23" t="s">
        <v>331</v>
      </c>
      <c r="H234" s="23" t="s">
        <v>474</v>
      </c>
      <c r="I234" s="29">
        <v>53.0</v>
      </c>
      <c r="J234" s="29">
        <v>86.0</v>
      </c>
      <c r="K234" s="29">
        <v>4619.0</v>
      </c>
      <c r="L234" s="30">
        <f t="shared" si="8"/>
        <v>87150.9434</v>
      </c>
      <c r="M234" s="36"/>
    </row>
    <row r="235">
      <c r="A235" s="23" t="s">
        <v>292</v>
      </c>
      <c r="B235" s="23" t="s">
        <v>555</v>
      </c>
      <c r="C235" s="29">
        <v>12.0</v>
      </c>
      <c r="D235" s="29">
        <v>105.0</v>
      </c>
      <c r="E235" s="29">
        <v>9.0</v>
      </c>
      <c r="F235" s="29">
        <v>3.0</v>
      </c>
      <c r="G235" s="23" t="s">
        <v>344</v>
      </c>
      <c r="H235" s="23" t="s">
        <v>686</v>
      </c>
      <c r="I235" s="29">
        <v>52.0</v>
      </c>
      <c r="J235" s="29">
        <v>99.0</v>
      </c>
      <c r="K235" s="29">
        <v>3205.0</v>
      </c>
      <c r="L235" s="30">
        <f t="shared" si="8"/>
        <v>61634.61538</v>
      </c>
      <c r="M235" s="36"/>
    </row>
    <row r="236">
      <c r="A236" s="23" t="s">
        <v>292</v>
      </c>
      <c r="B236" s="23" t="s">
        <v>555</v>
      </c>
      <c r="C236" s="29">
        <v>25.0</v>
      </c>
      <c r="D236" s="29">
        <v>9.0</v>
      </c>
      <c r="E236" s="29">
        <v>9.0</v>
      </c>
      <c r="F236" s="29">
        <v>3.0</v>
      </c>
      <c r="G236" s="23" t="s">
        <v>331</v>
      </c>
      <c r="H236" s="23" t="s">
        <v>364</v>
      </c>
      <c r="I236" s="29">
        <v>52.0</v>
      </c>
      <c r="J236" s="29">
        <v>76.0</v>
      </c>
      <c r="K236" s="29">
        <v>2297.0</v>
      </c>
      <c r="L236" s="30">
        <f t="shared" si="8"/>
        <v>44173.07692</v>
      </c>
      <c r="M236" s="36"/>
    </row>
    <row r="237">
      <c r="A237" s="23" t="s">
        <v>292</v>
      </c>
      <c r="B237" s="23" t="s">
        <v>555</v>
      </c>
      <c r="C237" s="29">
        <v>34.0</v>
      </c>
      <c r="D237" s="29">
        <v>23.0</v>
      </c>
      <c r="E237" s="29">
        <v>9.0</v>
      </c>
      <c r="F237" s="29">
        <v>3.0</v>
      </c>
      <c r="G237" s="23" t="s">
        <v>375</v>
      </c>
      <c r="H237" s="23" t="s">
        <v>327</v>
      </c>
      <c r="I237" s="29">
        <v>50.0</v>
      </c>
      <c r="J237" s="29">
        <v>114.0</v>
      </c>
      <c r="K237" s="29">
        <v>4140.0</v>
      </c>
      <c r="L237" s="30">
        <f t="shared" si="8"/>
        <v>82800</v>
      </c>
      <c r="M237" s="36"/>
    </row>
    <row r="238">
      <c r="A238" s="23" t="s">
        <v>292</v>
      </c>
      <c r="B238" s="23" t="s">
        <v>555</v>
      </c>
      <c r="C238" s="29">
        <v>12.0</v>
      </c>
      <c r="D238" s="29">
        <v>101.0</v>
      </c>
      <c r="E238" s="29">
        <v>9.0</v>
      </c>
      <c r="F238" s="29">
        <v>3.0</v>
      </c>
      <c r="G238" s="23" t="s">
        <v>344</v>
      </c>
      <c r="H238" s="23" t="s">
        <v>483</v>
      </c>
      <c r="I238" s="29">
        <v>49.0</v>
      </c>
      <c r="J238" s="29">
        <v>93.0</v>
      </c>
      <c r="K238" s="29">
        <v>2633.0</v>
      </c>
      <c r="L238" s="30">
        <f t="shared" si="8"/>
        <v>53734.69388</v>
      </c>
      <c r="M238" s="36"/>
    </row>
    <row r="239">
      <c r="A239" s="23" t="s">
        <v>292</v>
      </c>
      <c r="B239" s="23" t="s">
        <v>555</v>
      </c>
      <c r="C239" s="29">
        <v>34.0</v>
      </c>
      <c r="D239" s="29">
        <v>3.0</v>
      </c>
      <c r="E239" s="29">
        <v>9.0</v>
      </c>
      <c r="F239" s="29">
        <v>3.0</v>
      </c>
      <c r="G239" s="23" t="s">
        <v>375</v>
      </c>
      <c r="H239" s="23" t="s">
        <v>377</v>
      </c>
      <c r="I239" s="29">
        <v>47.0</v>
      </c>
      <c r="J239" s="29">
        <v>75.0</v>
      </c>
      <c r="K239" s="29">
        <v>3377.0</v>
      </c>
      <c r="L239" s="30">
        <f t="shared" si="8"/>
        <v>71851.06383</v>
      </c>
      <c r="M239" s="36"/>
    </row>
    <row r="240">
      <c r="A240" s="23" t="s">
        <v>292</v>
      </c>
      <c r="B240" s="23" t="s">
        <v>555</v>
      </c>
      <c r="C240" s="29">
        <v>6.0</v>
      </c>
      <c r="D240" s="29">
        <v>1.0</v>
      </c>
      <c r="E240" s="29">
        <v>9.0</v>
      </c>
      <c r="F240" s="29">
        <v>3.0</v>
      </c>
      <c r="G240" s="23" t="s">
        <v>346</v>
      </c>
      <c r="H240" s="23" t="s">
        <v>697</v>
      </c>
      <c r="I240" s="29">
        <v>46.0</v>
      </c>
      <c r="J240" s="29">
        <v>88.0</v>
      </c>
      <c r="K240" s="29">
        <v>3211.0</v>
      </c>
      <c r="L240" s="30">
        <f t="shared" si="8"/>
        <v>69804.34783</v>
      </c>
      <c r="M240" s="36"/>
    </row>
    <row r="241">
      <c r="A241" s="23" t="s">
        <v>292</v>
      </c>
      <c r="B241" s="23" t="s">
        <v>555</v>
      </c>
      <c r="C241" s="29">
        <v>32.0</v>
      </c>
      <c r="D241" s="29">
        <v>3.0</v>
      </c>
      <c r="E241" s="29">
        <v>9.0</v>
      </c>
      <c r="F241" s="29">
        <v>3.0</v>
      </c>
      <c r="G241" s="23" t="s">
        <v>509</v>
      </c>
      <c r="H241" s="23" t="s">
        <v>510</v>
      </c>
      <c r="I241" s="29">
        <v>46.0</v>
      </c>
      <c r="J241" s="29">
        <v>73.0</v>
      </c>
      <c r="K241" s="29">
        <v>2439.0</v>
      </c>
      <c r="L241" s="30">
        <f t="shared" si="8"/>
        <v>53021.73913</v>
      </c>
      <c r="M241" s="36"/>
    </row>
    <row r="242">
      <c r="A242" s="23" t="s">
        <v>292</v>
      </c>
      <c r="B242" s="23" t="s">
        <v>555</v>
      </c>
      <c r="C242" s="29">
        <v>36.0</v>
      </c>
      <c r="D242" s="29">
        <v>59.0</v>
      </c>
      <c r="E242" s="29">
        <v>9.0</v>
      </c>
      <c r="F242" s="29">
        <v>3.0</v>
      </c>
      <c r="G242" s="23" t="s">
        <v>337</v>
      </c>
      <c r="H242" s="23" t="s">
        <v>360</v>
      </c>
      <c r="I242" s="29">
        <v>46.0</v>
      </c>
      <c r="J242" s="29">
        <v>67.0</v>
      </c>
      <c r="K242" s="29">
        <v>2183.0</v>
      </c>
      <c r="L242" s="30">
        <f t="shared" si="8"/>
        <v>47456.52174</v>
      </c>
      <c r="M242" s="36"/>
    </row>
    <row r="243">
      <c r="A243" s="23" t="s">
        <v>292</v>
      </c>
      <c r="B243" s="23" t="s">
        <v>555</v>
      </c>
      <c r="C243" s="29">
        <v>51.0</v>
      </c>
      <c r="D243" s="29">
        <v>59.0</v>
      </c>
      <c r="E243" s="29">
        <v>9.0</v>
      </c>
      <c r="F243" s="29">
        <v>3.0</v>
      </c>
      <c r="G243" s="23" t="s">
        <v>383</v>
      </c>
      <c r="H243" s="23" t="s">
        <v>384</v>
      </c>
      <c r="I243" s="29">
        <v>45.0</v>
      </c>
      <c r="J243" s="29">
        <v>74.0</v>
      </c>
      <c r="K243" s="29">
        <v>3155.0</v>
      </c>
      <c r="L243" s="30">
        <f t="shared" si="8"/>
        <v>70111.11111</v>
      </c>
      <c r="M243" s="36"/>
    </row>
    <row r="244">
      <c r="A244" s="23" t="s">
        <v>292</v>
      </c>
      <c r="B244" s="23" t="s">
        <v>555</v>
      </c>
      <c r="C244" s="29">
        <v>12.0</v>
      </c>
      <c r="D244" s="29">
        <v>15.0</v>
      </c>
      <c r="E244" s="29">
        <v>9.0</v>
      </c>
      <c r="F244" s="29">
        <v>3.0</v>
      </c>
      <c r="G244" s="23" t="s">
        <v>344</v>
      </c>
      <c r="H244" s="23" t="s">
        <v>711</v>
      </c>
      <c r="I244" s="29">
        <v>44.0</v>
      </c>
      <c r="J244" s="29">
        <v>64.0</v>
      </c>
      <c r="K244" s="29">
        <v>2627.0</v>
      </c>
      <c r="L244" s="30">
        <f t="shared" si="8"/>
        <v>59704.54545</v>
      </c>
      <c r="M244" s="36"/>
    </row>
    <row r="245">
      <c r="A245" s="23" t="s">
        <v>292</v>
      </c>
      <c r="B245" s="23" t="s">
        <v>555</v>
      </c>
      <c r="C245" s="29">
        <v>12.0</v>
      </c>
      <c r="D245" s="29">
        <v>21.0</v>
      </c>
      <c r="E245" s="29">
        <v>9.0</v>
      </c>
      <c r="F245" s="29">
        <v>3.0</v>
      </c>
      <c r="G245" s="23" t="s">
        <v>344</v>
      </c>
      <c r="H245" s="23" t="s">
        <v>498</v>
      </c>
      <c r="I245" s="29">
        <v>44.0</v>
      </c>
      <c r="J245" s="29">
        <v>72.0</v>
      </c>
      <c r="K245" s="29">
        <v>9741.0</v>
      </c>
      <c r="L245" s="30">
        <f t="shared" si="8"/>
        <v>221386.3636</v>
      </c>
      <c r="M245" s="36"/>
    </row>
    <row r="246">
      <c r="A246" s="23" t="s">
        <v>292</v>
      </c>
      <c r="B246" s="23" t="s">
        <v>555</v>
      </c>
      <c r="C246" s="29">
        <v>34.0</v>
      </c>
      <c r="D246" s="29">
        <v>17.0</v>
      </c>
      <c r="E246" s="29">
        <v>9.0</v>
      </c>
      <c r="F246" s="29">
        <v>3.0</v>
      </c>
      <c r="G246" s="23" t="s">
        <v>375</v>
      </c>
      <c r="H246" s="23" t="s">
        <v>380</v>
      </c>
      <c r="I246" s="29">
        <v>44.0</v>
      </c>
      <c r="J246" s="29">
        <v>62.0</v>
      </c>
      <c r="K246" s="29">
        <v>3054.0</v>
      </c>
      <c r="L246" s="30">
        <f t="shared" si="8"/>
        <v>69409.09091</v>
      </c>
      <c r="M246" s="36"/>
    </row>
    <row r="247">
      <c r="A247" s="23" t="s">
        <v>292</v>
      </c>
      <c r="B247" s="23" t="s">
        <v>555</v>
      </c>
      <c r="C247" s="29">
        <v>12.0</v>
      </c>
      <c r="D247" s="29">
        <v>31.0</v>
      </c>
      <c r="E247" s="29">
        <v>9.0</v>
      </c>
      <c r="F247" s="29">
        <v>3.0</v>
      </c>
      <c r="G247" s="23" t="s">
        <v>344</v>
      </c>
      <c r="H247" s="23" t="s">
        <v>469</v>
      </c>
      <c r="I247" s="29">
        <v>43.0</v>
      </c>
      <c r="J247" s="29">
        <v>65.0</v>
      </c>
      <c r="K247" s="29">
        <v>2350.0</v>
      </c>
      <c r="L247" s="30">
        <f t="shared" si="8"/>
        <v>54651.16279</v>
      </c>
      <c r="M247" s="36"/>
    </row>
    <row r="248">
      <c r="A248" s="23" t="s">
        <v>292</v>
      </c>
      <c r="B248" s="23" t="s">
        <v>555</v>
      </c>
      <c r="C248" s="29">
        <v>12.0</v>
      </c>
      <c r="D248" s="29">
        <v>111.0</v>
      </c>
      <c r="E248" s="29">
        <v>9.0</v>
      </c>
      <c r="F248" s="29">
        <v>3.0</v>
      </c>
      <c r="G248" s="23" t="s">
        <v>344</v>
      </c>
      <c r="H248" s="23" t="s">
        <v>424</v>
      </c>
      <c r="I248" s="29">
        <v>43.0</v>
      </c>
      <c r="J248" s="29">
        <v>79.0</v>
      </c>
      <c r="K248" s="29">
        <v>2717.0</v>
      </c>
      <c r="L248" s="30">
        <f t="shared" si="8"/>
        <v>63186.04651</v>
      </c>
      <c r="M248" s="36"/>
    </row>
    <row r="249">
      <c r="A249" s="23" t="s">
        <v>292</v>
      </c>
      <c r="B249" s="23" t="s">
        <v>555</v>
      </c>
      <c r="C249" s="29">
        <v>6.0</v>
      </c>
      <c r="D249" s="29">
        <v>85.0</v>
      </c>
      <c r="E249" s="29">
        <v>9.0</v>
      </c>
      <c r="F249" s="29">
        <v>3.0</v>
      </c>
      <c r="G249" s="23" t="s">
        <v>346</v>
      </c>
      <c r="H249" s="23" t="s">
        <v>480</v>
      </c>
      <c r="I249" s="29">
        <v>42.0</v>
      </c>
      <c r="J249" s="29">
        <v>56.0</v>
      </c>
      <c r="K249" s="29">
        <v>2862.0</v>
      </c>
      <c r="L249" s="30">
        <f t="shared" si="8"/>
        <v>68142.85714</v>
      </c>
      <c r="M249" s="36"/>
    </row>
    <row r="250">
      <c r="A250" s="23" t="s">
        <v>292</v>
      </c>
      <c r="B250" s="23" t="s">
        <v>555</v>
      </c>
      <c r="C250" s="29">
        <v>13.0</v>
      </c>
      <c r="D250" s="29">
        <v>67.0</v>
      </c>
      <c r="E250" s="29">
        <v>9.0</v>
      </c>
      <c r="F250" s="29">
        <v>3.0</v>
      </c>
      <c r="G250" s="23" t="s">
        <v>394</v>
      </c>
      <c r="H250" s="23" t="s">
        <v>506</v>
      </c>
      <c r="I250" s="29">
        <v>41.0</v>
      </c>
      <c r="J250" s="29">
        <v>83.0</v>
      </c>
      <c r="K250" s="29">
        <v>2607.0</v>
      </c>
      <c r="L250" s="30">
        <f t="shared" si="8"/>
        <v>63585.36585</v>
      </c>
      <c r="M250" s="36"/>
    </row>
    <row r="251">
      <c r="A251" s="23" t="s">
        <v>292</v>
      </c>
      <c r="B251" s="23" t="s">
        <v>555</v>
      </c>
      <c r="C251" s="29">
        <v>42.0</v>
      </c>
      <c r="D251" s="29">
        <v>3.0</v>
      </c>
      <c r="E251" s="29">
        <v>9.0</v>
      </c>
      <c r="F251" s="29">
        <v>3.0</v>
      </c>
      <c r="G251" s="23" t="s">
        <v>361</v>
      </c>
      <c r="H251" s="23" t="s">
        <v>454</v>
      </c>
      <c r="I251" s="29">
        <v>40.0</v>
      </c>
      <c r="J251" s="29">
        <v>78.0</v>
      </c>
      <c r="K251" s="29">
        <v>4794.0</v>
      </c>
      <c r="L251" s="30">
        <f t="shared" si="8"/>
        <v>119850</v>
      </c>
      <c r="M251" s="36"/>
    </row>
    <row r="252">
      <c r="A252" s="23" t="s">
        <v>292</v>
      </c>
      <c r="B252" s="23" t="s">
        <v>555</v>
      </c>
      <c r="C252" s="29">
        <v>45.0</v>
      </c>
      <c r="D252" s="29">
        <v>19.0</v>
      </c>
      <c r="E252" s="29">
        <v>9.0</v>
      </c>
      <c r="F252" s="29">
        <v>3.0</v>
      </c>
      <c r="G252" s="23" t="s">
        <v>624</v>
      </c>
      <c r="H252" s="23" t="s">
        <v>732</v>
      </c>
      <c r="I252" s="29">
        <v>40.0</v>
      </c>
      <c r="J252" s="29">
        <v>55.0</v>
      </c>
      <c r="K252" s="29">
        <v>5210.0</v>
      </c>
      <c r="L252" s="30">
        <f t="shared" si="8"/>
        <v>130250</v>
      </c>
      <c r="M252" s="36"/>
    </row>
    <row r="253">
      <c r="A253" s="23" t="s">
        <v>292</v>
      </c>
      <c r="B253" s="23" t="s">
        <v>555</v>
      </c>
      <c r="C253" s="29">
        <v>23.0</v>
      </c>
      <c r="D253" s="29">
        <v>31.0</v>
      </c>
      <c r="E253" s="29">
        <v>9.0</v>
      </c>
      <c r="F253" s="29">
        <v>3.0</v>
      </c>
      <c r="G253" s="23" t="s">
        <v>491</v>
      </c>
      <c r="H253" s="23" t="s">
        <v>500</v>
      </c>
      <c r="I253" s="29">
        <v>39.0</v>
      </c>
      <c r="J253" s="29">
        <v>60.0</v>
      </c>
      <c r="K253" s="29">
        <v>3495.0</v>
      </c>
      <c r="L253" s="30">
        <f t="shared" si="8"/>
        <v>89615.38462</v>
      </c>
      <c r="M253" s="36"/>
    </row>
    <row r="254">
      <c r="A254" s="23" t="s">
        <v>292</v>
      </c>
      <c r="B254" s="23" t="s">
        <v>555</v>
      </c>
      <c r="C254" s="29">
        <v>48.0</v>
      </c>
      <c r="D254" s="29">
        <v>113.0</v>
      </c>
      <c r="E254" s="29">
        <v>9.0</v>
      </c>
      <c r="F254" s="29">
        <v>3.0</v>
      </c>
      <c r="G254" s="23" t="s">
        <v>369</v>
      </c>
      <c r="H254" s="23" t="s">
        <v>421</v>
      </c>
      <c r="I254" s="29">
        <v>39.0</v>
      </c>
      <c r="J254" s="29">
        <v>72.0</v>
      </c>
      <c r="K254" s="29">
        <v>2650.0</v>
      </c>
      <c r="L254" s="30">
        <f t="shared" si="8"/>
        <v>67948.71795</v>
      </c>
      <c r="M254" s="36"/>
    </row>
    <row r="255">
      <c r="A255" s="23" t="s">
        <v>292</v>
      </c>
      <c r="B255" s="23" t="s">
        <v>555</v>
      </c>
      <c r="C255" s="29">
        <v>8.0</v>
      </c>
      <c r="D255" s="29">
        <v>31.0</v>
      </c>
      <c r="E255" s="29">
        <v>9.0</v>
      </c>
      <c r="F255" s="29">
        <v>3.0</v>
      </c>
      <c r="G255" s="23" t="s">
        <v>739</v>
      </c>
      <c r="H255" s="23" t="s">
        <v>740</v>
      </c>
      <c r="I255" s="29">
        <v>38.0</v>
      </c>
      <c r="J255" s="29">
        <v>57.0</v>
      </c>
      <c r="K255" s="29">
        <v>3322.0</v>
      </c>
      <c r="L255" s="30">
        <f t="shared" si="8"/>
        <v>87421.05263</v>
      </c>
      <c r="M255" s="36"/>
    </row>
    <row r="256">
      <c r="A256" s="23" t="s">
        <v>292</v>
      </c>
      <c r="B256" s="23" t="s">
        <v>555</v>
      </c>
      <c r="C256" s="29">
        <v>33.0</v>
      </c>
      <c r="D256" s="29">
        <v>15.0</v>
      </c>
      <c r="E256" s="29">
        <v>9.0</v>
      </c>
      <c r="F256" s="29">
        <v>3.0</v>
      </c>
      <c r="G256" s="23" t="s">
        <v>419</v>
      </c>
      <c r="H256" s="23" t="s">
        <v>485</v>
      </c>
      <c r="I256" s="29">
        <v>36.0</v>
      </c>
      <c r="J256" s="29">
        <v>61.0</v>
      </c>
      <c r="K256" s="29">
        <v>5170.0</v>
      </c>
      <c r="L256" s="30">
        <f t="shared" si="8"/>
        <v>143611.1111</v>
      </c>
      <c r="M256" s="36"/>
    </row>
    <row r="257">
      <c r="A257" s="23" t="s">
        <v>292</v>
      </c>
      <c r="B257" s="23" t="s">
        <v>555</v>
      </c>
      <c r="C257" s="29">
        <v>6.0</v>
      </c>
      <c r="D257" s="29">
        <v>75.0</v>
      </c>
      <c r="E257" s="29">
        <v>9.0</v>
      </c>
      <c r="F257" s="29">
        <v>3.0</v>
      </c>
      <c r="G257" s="23" t="s">
        <v>346</v>
      </c>
      <c r="H257" s="23" t="s">
        <v>505</v>
      </c>
      <c r="I257" s="29">
        <v>35.0</v>
      </c>
      <c r="J257" s="29">
        <v>38.0</v>
      </c>
      <c r="K257" s="29">
        <v>1977.0</v>
      </c>
      <c r="L257" s="30">
        <f t="shared" si="8"/>
        <v>56485.71429</v>
      </c>
      <c r="M257" s="36"/>
    </row>
    <row r="258">
      <c r="A258" s="23" t="s">
        <v>292</v>
      </c>
      <c r="B258" s="23" t="s">
        <v>555</v>
      </c>
      <c r="C258" s="29">
        <v>10.0</v>
      </c>
      <c r="D258" s="29">
        <v>3.0</v>
      </c>
      <c r="E258" s="29">
        <v>9.0</v>
      </c>
      <c r="F258" s="29">
        <v>3.0</v>
      </c>
      <c r="G258" s="23" t="s">
        <v>486</v>
      </c>
      <c r="H258" s="23" t="s">
        <v>487</v>
      </c>
      <c r="I258" s="29">
        <v>35.0</v>
      </c>
      <c r="J258" s="29">
        <v>70.0</v>
      </c>
      <c r="K258" s="29">
        <v>2002.0</v>
      </c>
      <c r="L258" s="30">
        <f t="shared" si="8"/>
        <v>57200</v>
      </c>
      <c r="M258" s="36"/>
    </row>
    <row r="259">
      <c r="A259" s="23" t="s">
        <v>292</v>
      </c>
      <c r="B259" s="23" t="s">
        <v>555</v>
      </c>
      <c r="C259" s="29">
        <v>12.0</v>
      </c>
      <c r="D259" s="29">
        <v>81.0</v>
      </c>
      <c r="E259" s="29">
        <v>9.0</v>
      </c>
      <c r="F259" s="29">
        <v>3.0</v>
      </c>
      <c r="G259" s="23" t="s">
        <v>344</v>
      </c>
      <c r="H259" s="23" t="s">
        <v>499</v>
      </c>
      <c r="I259" s="29">
        <v>35.0</v>
      </c>
      <c r="J259" s="29">
        <v>71.0</v>
      </c>
      <c r="K259" s="29">
        <v>3056.0</v>
      </c>
      <c r="L259" s="30">
        <f t="shared" si="8"/>
        <v>87314.28571</v>
      </c>
      <c r="M259" s="36"/>
    </row>
    <row r="260">
      <c r="A260" s="23" t="s">
        <v>292</v>
      </c>
      <c r="B260" s="23" t="s">
        <v>555</v>
      </c>
      <c r="C260" s="29">
        <v>36.0</v>
      </c>
      <c r="D260" s="29">
        <v>55.0</v>
      </c>
      <c r="E260" s="29">
        <v>9.0</v>
      </c>
      <c r="F260" s="29">
        <v>3.0</v>
      </c>
      <c r="G260" s="23" t="s">
        <v>337</v>
      </c>
      <c r="H260" s="23" t="s">
        <v>414</v>
      </c>
      <c r="I260" s="29">
        <v>35.0</v>
      </c>
      <c r="J260" s="29">
        <v>62.0</v>
      </c>
      <c r="K260" s="29">
        <v>2480.0</v>
      </c>
      <c r="L260" s="30">
        <f t="shared" si="8"/>
        <v>70857.14286</v>
      </c>
      <c r="M260" s="36"/>
    </row>
    <row r="261">
      <c r="A261" s="23" t="s">
        <v>292</v>
      </c>
      <c r="B261" s="23" t="s">
        <v>555</v>
      </c>
      <c r="C261" s="29">
        <v>50.0</v>
      </c>
      <c r="D261" s="29">
        <v>7.0</v>
      </c>
      <c r="E261" s="29">
        <v>9.0</v>
      </c>
      <c r="F261" s="29">
        <v>3.0</v>
      </c>
      <c r="G261" s="23" t="s">
        <v>447</v>
      </c>
      <c r="H261" s="23" t="s">
        <v>449</v>
      </c>
      <c r="I261" s="29">
        <v>35.0</v>
      </c>
      <c r="J261" s="29">
        <v>47.0</v>
      </c>
      <c r="K261" s="29">
        <v>3057.0</v>
      </c>
      <c r="L261" s="30">
        <f t="shared" si="8"/>
        <v>87342.85714</v>
      </c>
      <c r="M261" s="36"/>
    </row>
    <row r="262">
      <c r="A262" s="23" t="s">
        <v>292</v>
      </c>
      <c r="B262" s="23" t="s">
        <v>555</v>
      </c>
      <c r="C262" s="29">
        <v>48.0</v>
      </c>
      <c r="D262" s="29">
        <v>85.0</v>
      </c>
      <c r="E262" s="29">
        <v>9.0</v>
      </c>
      <c r="F262" s="29">
        <v>3.0</v>
      </c>
      <c r="G262" s="23" t="s">
        <v>369</v>
      </c>
      <c r="H262" s="23" t="s">
        <v>760</v>
      </c>
      <c r="I262" s="29">
        <v>34.0</v>
      </c>
      <c r="J262" s="29">
        <v>81.0</v>
      </c>
      <c r="K262" s="29">
        <v>3036.0</v>
      </c>
      <c r="L262" s="30">
        <f t="shared" si="8"/>
        <v>89294.11765</v>
      </c>
      <c r="M262" s="36"/>
    </row>
    <row r="263">
      <c r="A263" s="23" t="s">
        <v>292</v>
      </c>
      <c r="B263" s="23" t="s">
        <v>555</v>
      </c>
      <c r="C263" s="29">
        <v>48.0</v>
      </c>
      <c r="D263" s="29">
        <v>439.0</v>
      </c>
      <c r="E263" s="29">
        <v>9.0</v>
      </c>
      <c r="F263" s="29">
        <v>3.0</v>
      </c>
      <c r="G263" s="23" t="s">
        <v>369</v>
      </c>
      <c r="H263" s="23" t="s">
        <v>764</v>
      </c>
      <c r="I263" s="29">
        <v>34.0</v>
      </c>
      <c r="J263" s="29">
        <v>52.0</v>
      </c>
      <c r="K263" s="29">
        <v>1954.0</v>
      </c>
      <c r="L263" s="30">
        <f t="shared" si="8"/>
        <v>57470.58824</v>
      </c>
      <c r="M263" s="36"/>
    </row>
    <row r="264">
      <c r="A264" s="23" t="s">
        <v>292</v>
      </c>
      <c r="B264" s="23" t="s">
        <v>555</v>
      </c>
      <c r="C264" s="29">
        <v>57.0</v>
      </c>
      <c r="D264" s="29">
        <v>5.0</v>
      </c>
      <c r="E264" s="29">
        <v>9.0</v>
      </c>
      <c r="F264" s="29">
        <v>3.0</v>
      </c>
      <c r="G264" s="23" t="s">
        <v>348</v>
      </c>
      <c r="H264" s="23" t="s">
        <v>427</v>
      </c>
      <c r="I264" s="29">
        <v>34.0</v>
      </c>
      <c r="J264" s="29">
        <v>51.0</v>
      </c>
      <c r="K264" s="29">
        <v>1352.0</v>
      </c>
      <c r="L264" s="30">
        <f t="shared" si="8"/>
        <v>39764.70588</v>
      </c>
      <c r="M264" s="36"/>
    </row>
    <row r="265">
      <c r="A265" s="23" t="s">
        <v>292</v>
      </c>
      <c r="B265" s="23" t="s">
        <v>555</v>
      </c>
      <c r="C265" s="29">
        <v>13.0</v>
      </c>
      <c r="D265" s="29">
        <v>89.0</v>
      </c>
      <c r="E265" s="29">
        <v>9.0</v>
      </c>
      <c r="F265" s="29">
        <v>3.0</v>
      </c>
      <c r="G265" s="23" t="s">
        <v>394</v>
      </c>
      <c r="H265" s="23" t="s">
        <v>416</v>
      </c>
      <c r="I265" s="29">
        <v>33.0</v>
      </c>
      <c r="J265" s="29">
        <v>56.0</v>
      </c>
      <c r="K265" s="29">
        <v>2110.0</v>
      </c>
      <c r="L265" s="30">
        <f t="shared" si="8"/>
        <v>63939.39394</v>
      </c>
      <c r="M265" s="36"/>
    </row>
    <row r="266">
      <c r="A266" s="23" t="s">
        <v>292</v>
      </c>
      <c r="B266" s="23" t="s">
        <v>555</v>
      </c>
      <c r="C266" s="29">
        <v>34.0</v>
      </c>
      <c r="D266" s="29">
        <v>27.0</v>
      </c>
      <c r="E266" s="29">
        <v>9.0</v>
      </c>
      <c r="F266" s="29">
        <v>3.0</v>
      </c>
      <c r="G266" s="23" t="s">
        <v>375</v>
      </c>
      <c r="H266" s="23" t="s">
        <v>438</v>
      </c>
      <c r="I266" s="29">
        <v>33.0</v>
      </c>
      <c r="J266" s="29">
        <v>61.0</v>
      </c>
      <c r="K266" s="29">
        <v>4624.0</v>
      </c>
      <c r="L266" s="30">
        <f t="shared" si="8"/>
        <v>140121.2121</v>
      </c>
      <c r="M266" s="36"/>
    </row>
    <row r="267">
      <c r="A267" s="23" t="s">
        <v>292</v>
      </c>
      <c r="B267" s="23" t="s">
        <v>555</v>
      </c>
      <c r="C267" s="29">
        <v>51.0</v>
      </c>
      <c r="D267" s="29">
        <v>13.0</v>
      </c>
      <c r="E267" s="29">
        <v>9.0</v>
      </c>
      <c r="F267" s="29">
        <v>3.0</v>
      </c>
      <c r="G267" s="23" t="s">
        <v>383</v>
      </c>
      <c r="H267" s="23" t="s">
        <v>773</v>
      </c>
      <c r="I267" s="29">
        <v>33.0</v>
      </c>
      <c r="J267" s="29">
        <v>42.0</v>
      </c>
      <c r="K267" s="29">
        <v>1833.0</v>
      </c>
      <c r="L267" s="30">
        <f t="shared" si="8"/>
        <v>55545.45455</v>
      </c>
      <c r="M267" s="36"/>
    </row>
    <row r="268">
      <c r="A268" s="23" t="s">
        <v>292</v>
      </c>
      <c r="B268" s="23" t="s">
        <v>555</v>
      </c>
      <c r="C268" s="29">
        <v>13.0</v>
      </c>
      <c r="D268" s="29">
        <v>135.0</v>
      </c>
      <c r="E268" s="29">
        <v>9.0</v>
      </c>
      <c r="F268" s="29">
        <v>3.0</v>
      </c>
      <c r="G268" s="23" t="s">
        <v>394</v>
      </c>
      <c r="H268" s="23" t="s">
        <v>473</v>
      </c>
      <c r="I268" s="29">
        <v>32.0</v>
      </c>
      <c r="J268" s="29">
        <v>79.0</v>
      </c>
      <c r="K268" s="29">
        <v>2292.0</v>
      </c>
      <c r="L268" s="30">
        <f t="shared" si="8"/>
        <v>71625</v>
      </c>
      <c r="M268" s="36"/>
    </row>
    <row r="269">
      <c r="A269" s="23" t="s">
        <v>292</v>
      </c>
      <c r="B269" s="23" t="s">
        <v>555</v>
      </c>
      <c r="C269" s="29">
        <v>24.0</v>
      </c>
      <c r="D269" s="29">
        <v>510.0</v>
      </c>
      <c r="E269" s="29">
        <v>9.0</v>
      </c>
      <c r="F269" s="29">
        <v>3.0</v>
      </c>
      <c r="G269" s="23" t="s">
        <v>432</v>
      </c>
      <c r="H269" s="23" t="s">
        <v>782</v>
      </c>
      <c r="I269" s="29">
        <v>32.0</v>
      </c>
      <c r="J269" s="29">
        <v>34.0</v>
      </c>
      <c r="K269" s="29">
        <v>1751.0</v>
      </c>
      <c r="L269" s="30">
        <f t="shared" si="8"/>
        <v>54718.75</v>
      </c>
      <c r="M269" s="36"/>
    </row>
    <row r="270">
      <c r="A270" s="23" t="s">
        <v>292</v>
      </c>
      <c r="B270" s="23" t="s">
        <v>555</v>
      </c>
      <c r="C270" s="29">
        <v>12.0</v>
      </c>
      <c r="D270" s="29">
        <v>85.0</v>
      </c>
      <c r="E270" s="29">
        <v>9.0</v>
      </c>
      <c r="F270" s="29">
        <v>3.0</v>
      </c>
      <c r="G270" s="23" t="s">
        <v>344</v>
      </c>
      <c r="H270" s="23" t="s">
        <v>787</v>
      </c>
      <c r="I270" s="29">
        <v>31.0</v>
      </c>
      <c r="J270" s="29">
        <v>53.0</v>
      </c>
      <c r="K270" s="29">
        <v>3917.0</v>
      </c>
      <c r="L270" s="30">
        <f t="shared" si="8"/>
        <v>126354.8387</v>
      </c>
      <c r="M270" s="36"/>
    </row>
    <row r="271">
      <c r="A271" s="23" t="s">
        <v>292</v>
      </c>
      <c r="B271" s="23" t="s">
        <v>555</v>
      </c>
      <c r="C271" s="29">
        <v>27.0</v>
      </c>
      <c r="D271" s="29">
        <v>53.0</v>
      </c>
      <c r="E271" s="29">
        <v>9.0</v>
      </c>
      <c r="F271" s="29">
        <v>3.0</v>
      </c>
      <c r="G271" s="23" t="s">
        <v>410</v>
      </c>
      <c r="H271" s="23" t="s">
        <v>411</v>
      </c>
      <c r="I271" s="29">
        <v>31.0</v>
      </c>
      <c r="J271" s="29">
        <v>80.0</v>
      </c>
      <c r="K271" s="29">
        <v>3072.0</v>
      </c>
      <c r="L271" s="30">
        <f t="shared" si="8"/>
        <v>99096.77419</v>
      </c>
      <c r="M271" s="36"/>
    </row>
    <row r="272">
      <c r="A272" s="23" t="s">
        <v>292</v>
      </c>
      <c r="B272" s="23" t="s">
        <v>555</v>
      </c>
      <c r="C272" s="29">
        <v>34.0</v>
      </c>
      <c r="D272" s="29">
        <v>13.0</v>
      </c>
      <c r="E272" s="29">
        <v>9.0</v>
      </c>
      <c r="F272" s="29">
        <v>3.0</v>
      </c>
      <c r="G272" s="23" t="s">
        <v>375</v>
      </c>
      <c r="H272" s="23" t="s">
        <v>364</v>
      </c>
      <c r="I272" s="29">
        <v>31.0</v>
      </c>
      <c r="J272" s="29">
        <v>62.0</v>
      </c>
      <c r="K272" s="29">
        <v>1993.0</v>
      </c>
      <c r="L272" s="30">
        <f t="shared" si="8"/>
        <v>64290.32258</v>
      </c>
      <c r="M272" s="36"/>
    </row>
    <row r="273">
      <c r="A273" s="23" t="s">
        <v>292</v>
      </c>
      <c r="B273" s="23" t="s">
        <v>555</v>
      </c>
      <c r="C273" s="29">
        <v>39.0</v>
      </c>
      <c r="D273" s="29">
        <v>49.0</v>
      </c>
      <c r="E273" s="29">
        <v>9.0</v>
      </c>
      <c r="F273" s="29">
        <v>3.0</v>
      </c>
      <c r="G273" s="23" t="s">
        <v>440</v>
      </c>
      <c r="H273" s="23" t="s">
        <v>444</v>
      </c>
      <c r="I273" s="29">
        <v>31.0</v>
      </c>
      <c r="J273" s="29">
        <v>59.0</v>
      </c>
      <c r="K273" s="29">
        <v>2016.0</v>
      </c>
      <c r="L273" s="30">
        <f t="shared" si="8"/>
        <v>65032.25806</v>
      </c>
      <c r="M273" s="36"/>
    </row>
    <row r="274">
      <c r="A274" s="23" t="s">
        <v>292</v>
      </c>
      <c r="B274" s="23" t="s">
        <v>555</v>
      </c>
      <c r="C274" s="29">
        <v>12.0</v>
      </c>
      <c r="D274" s="29">
        <v>69.0</v>
      </c>
      <c r="E274" s="29">
        <v>9.0</v>
      </c>
      <c r="F274" s="29">
        <v>3.0</v>
      </c>
      <c r="G274" s="23" t="s">
        <v>344</v>
      </c>
      <c r="H274" s="23" t="s">
        <v>800</v>
      </c>
      <c r="I274" s="29">
        <v>30.0</v>
      </c>
      <c r="J274" s="29">
        <v>56.0</v>
      </c>
      <c r="K274" s="29">
        <v>1637.0</v>
      </c>
      <c r="L274" s="30">
        <f t="shared" si="8"/>
        <v>54566.66667</v>
      </c>
      <c r="M274" s="36"/>
    </row>
    <row r="275">
      <c r="A275" s="23" t="s">
        <v>292</v>
      </c>
      <c r="B275" s="23" t="s">
        <v>555</v>
      </c>
      <c r="C275" s="29">
        <v>24.0</v>
      </c>
      <c r="D275" s="29">
        <v>5.0</v>
      </c>
      <c r="E275" s="29">
        <v>9.0</v>
      </c>
      <c r="F275" s="29">
        <v>3.0</v>
      </c>
      <c r="G275" s="23" t="s">
        <v>432</v>
      </c>
      <c r="H275" s="23" t="s">
        <v>507</v>
      </c>
      <c r="I275" s="29">
        <v>29.0</v>
      </c>
      <c r="J275" s="29">
        <v>50.0</v>
      </c>
      <c r="K275" s="29">
        <v>2058.0</v>
      </c>
      <c r="L275" s="30">
        <f t="shared" si="8"/>
        <v>70965.51724</v>
      </c>
      <c r="M275" s="36"/>
    </row>
    <row r="276">
      <c r="A276" s="23" t="s">
        <v>292</v>
      </c>
      <c r="B276" s="23" t="s">
        <v>555</v>
      </c>
      <c r="C276" s="29">
        <v>12.0</v>
      </c>
      <c r="D276" s="29">
        <v>61.0</v>
      </c>
      <c r="E276" s="29">
        <v>9.0</v>
      </c>
      <c r="F276" s="29">
        <v>3.0</v>
      </c>
      <c r="G276" s="23" t="s">
        <v>344</v>
      </c>
      <c r="H276" s="23" t="s">
        <v>803</v>
      </c>
      <c r="I276" s="29">
        <v>28.0</v>
      </c>
      <c r="J276" s="29">
        <v>49.0</v>
      </c>
      <c r="K276" s="29">
        <v>4620.0</v>
      </c>
      <c r="L276" s="30">
        <f t="shared" si="8"/>
        <v>165000</v>
      </c>
      <c r="M276" s="36"/>
    </row>
    <row r="277">
      <c r="A277" s="23" t="s">
        <v>292</v>
      </c>
      <c r="B277" s="23" t="s">
        <v>555</v>
      </c>
      <c r="C277" s="29">
        <v>25.0</v>
      </c>
      <c r="D277" s="29">
        <v>3.0</v>
      </c>
      <c r="E277" s="29">
        <v>9.0</v>
      </c>
      <c r="F277" s="29">
        <v>3.0</v>
      </c>
      <c r="G277" s="23" t="s">
        <v>331</v>
      </c>
      <c r="H277" s="23" t="s">
        <v>435</v>
      </c>
      <c r="I277" s="29">
        <v>28.0</v>
      </c>
      <c r="J277" s="29">
        <v>39.0</v>
      </c>
      <c r="K277" s="29">
        <v>1015.0</v>
      </c>
      <c r="L277" s="30">
        <f t="shared" si="8"/>
        <v>36250</v>
      </c>
      <c r="M277" s="36"/>
    </row>
    <row r="278">
      <c r="A278" s="23" t="s">
        <v>292</v>
      </c>
      <c r="B278" s="23" t="s">
        <v>555</v>
      </c>
      <c r="C278" s="29">
        <v>37.0</v>
      </c>
      <c r="D278" s="29">
        <v>63.0</v>
      </c>
      <c r="E278" s="29">
        <v>9.0</v>
      </c>
      <c r="F278" s="29">
        <v>3.0</v>
      </c>
      <c r="G278" s="23" t="s">
        <v>389</v>
      </c>
      <c r="H278" s="23" t="s">
        <v>808</v>
      </c>
      <c r="I278" s="29">
        <v>28.0</v>
      </c>
      <c r="J278" s="29">
        <v>57.0</v>
      </c>
      <c r="K278" s="29">
        <v>1682.0</v>
      </c>
      <c r="L278" s="30">
        <f t="shared" si="8"/>
        <v>60071.42857</v>
      </c>
      <c r="M278" s="36"/>
    </row>
    <row r="279">
      <c r="A279" s="23" t="s">
        <v>292</v>
      </c>
      <c r="B279" s="23" t="s">
        <v>555</v>
      </c>
      <c r="C279" s="29">
        <v>44.0</v>
      </c>
      <c r="D279" s="29">
        <v>5.0</v>
      </c>
      <c r="E279" s="29">
        <v>9.0</v>
      </c>
      <c r="F279" s="29">
        <v>3.0</v>
      </c>
      <c r="G279" s="23" t="s">
        <v>352</v>
      </c>
      <c r="H279" s="23" t="s">
        <v>813</v>
      </c>
      <c r="I279" s="29">
        <v>28.0</v>
      </c>
      <c r="J279" s="29">
        <v>46.0</v>
      </c>
      <c r="K279" s="29">
        <v>2068.0</v>
      </c>
      <c r="L279" s="30">
        <f t="shared" si="8"/>
        <v>73857.14286</v>
      </c>
      <c r="M279" s="36"/>
    </row>
    <row r="280">
      <c r="A280" s="23" t="s">
        <v>292</v>
      </c>
      <c r="B280" s="23" t="s">
        <v>555</v>
      </c>
      <c r="C280" s="29">
        <v>12.0</v>
      </c>
      <c r="D280" s="29">
        <v>117.0</v>
      </c>
      <c r="E280" s="29">
        <v>9.0</v>
      </c>
      <c r="F280" s="29">
        <v>3.0</v>
      </c>
      <c r="G280" s="23" t="s">
        <v>344</v>
      </c>
      <c r="H280" s="23" t="s">
        <v>816</v>
      </c>
      <c r="I280" s="29">
        <v>27.0</v>
      </c>
      <c r="J280" s="29">
        <v>55.0</v>
      </c>
      <c r="K280" s="29">
        <v>1648.0</v>
      </c>
      <c r="L280" s="30">
        <f t="shared" si="8"/>
        <v>61037.03704</v>
      </c>
      <c r="M280" s="36"/>
    </row>
    <row r="281">
      <c r="A281" s="23" t="s">
        <v>292</v>
      </c>
      <c r="B281" s="23" t="s">
        <v>555</v>
      </c>
      <c r="C281" s="29">
        <v>36.0</v>
      </c>
      <c r="D281" s="29">
        <v>1.0</v>
      </c>
      <c r="E281" s="29">
        <v>9.0</v>
      </c>
      <c r="F281" s="29">
        <v>3.0</v>
      </c>
      <c r="G281" s="23" t="s">
        <v>337</v>
      </c>
      <c r="H281" s="23" t="s">
        <v>475</v>
      </c>
      <c r="I281" s="29">
        <v>27.0</v>
      </c>
      <c r="J281" s="29">
        <v>44.0</v>
      </c>
      <c r="K281" s="29">
        <v>1308.0</v>
      </c>
      <c r="L281" s="30">
        <f t="shared" si="8"/>
        <v>48444.44444</v>
      </c>
      <c r="M281" s="36"/>
    </row>
    <row r="282">
      <c r="A282" s="23" t="s">
        <v>292</v>
      </c>
      <c r="B282" s="23" t="s">
        <v>555</v>
      </c>
      <c r="C282" s="29">
        <v>42.0</v>
      </c>
      <c r="D282" s="29">
        <v>91.0</v>
      </c>
      <c r="E282" s="29">
        <v>9.0</v>
      </c>
      <c r="F282" s="29">
        <v>3.0</v>
      </c>
      <c r="G282" s="23" t="s">
        <v>361</v>
      </c>
      <c r="H282" s="23" t="s">
        <v>433</v>
      </c>
      <c r="I282" s="29">
        <v>26.0</v>
      </c>
      <c r="J282" s="29">
        <v>54.0</v>
      </c>
      <c r="K282" s="29">
        <v>2126.0</v>
      </c>
      <c r="L282" s="30">
        <f t="shared" si="8"/>
        <v>81769.23077</v>
      </c>
      <c r="M282" s="36"/>
    </row>
    <row r="283">
      <c r="A283" s="23" t="s">
        <v>292</v>
      </c>
      <c r="B283" s="23" t="s">
        <v>555</v>
      </c>
      <c r="C283" s="29">
        <v>12.0</v>
      </c>
      <c r="D283" s="29">
        <v>119.0</v>
      </c>
      <c r="E283" s="29">
        <v>9.0</v>
      </c>
      <c r="F283" s="29">
        <v>3.0</v>
      </c>
      <c r="G283" s="23" t="s">
        <v>344</v>
      </c>
      <c r="H283" s="23" t="s">
        <v>826</v>
      </c>
      <c r="I283" s="29">
        <v>25.0</v>
      </c>
      <c r="J283" s="29">
        <v>41.0</v>
      </c>
      <c r="K283" s="29">
        <v>2694.0</v>
      </c>
      <c r="L283" s="30">
        <f t="shared" si="8"/>
        <v>107760</v>
      </c>
      <c r="M283" s="36"/>
    </row>
    <row r="284">
      <c r="A284" s="23" t="s">
        <v>292</v>
      </c>
      <c r="B284" s="23" t="s">
        <v>555</v>
      </c>
      <c r="C284" s="29">
        <v>15.0</v>
      </c>
      <c r="D284" s="29">
        <v>3.0</v>
      </c>
      <c r="E284" s="29">
        <v>9.0</v>
      </c>
      <c r="F284" s="29">
        <v>3.0</v>
      </c>
      <c r="G284" s="23" t="s">
        <v>829</v>
      </c>
      <c r="H284" s="23" t="s">
        <v>830</v>
      </c>
      <c r="I284" s="29">
        <v>25.0</v>
      </c>
      <c r="J284" s="29">
        <v>41.0</v>
      </c>
      <c r="K284" s="29">
        <v>1430.0</v>
      </c>
      <c r="L284" s="30">
        <f t="shared" si="8"/>
        <v>57200</v>
      </c>
      <c r="M284" s="36"/>
    </row>
    <row r="285">
      <c r="A285" s="23" t="s">
        <v>292</v>
      </c>
      <c r="B285" s="23" t="s">
        <v>555</v>
      </c>
      <c r="C285" s="29">
        <v>4.0</v>
      </c>
      <c r="D285" s="29">
        <v>19.0</v>
      </c>
      <c r="E285" s="29">
        <v>9.0</v>
      </c>
      <c r="F285" s="29">
        <v>3.0</v>
      </c>
      <c r="G285" s="23" t="s">
        <v>357</v>
      </c>
      <c r="H285" s="23" t="s">
        <v>834</v>
      </c>
      <c r="I285" s="29">
        <v>24.0</v>
      </c>
      <c r="J285" s="29">
        <v>39.0</v>
      </c>
      <c r="K285" s="29">
        <v>1662.0</v>
      </c>
      <c r="L285" s="30">
        <f t="shared" si="8"/>
        <v>69250</v>
      </c>
      <c r="M285" s="36"/>
    </row>
    <row r="286">
      <c r="A286" s="23" t="s">
        <v>292</v>
      </c>
      <c r="B286" s="23" t="s">
        <v>555</v>
      </c>
      <c r="C286" s="29">
        <v>39.0</v>
      </c>
      <c r="D286" s="29">
        <v>35.0</v>
      </c>
      <c r="E286" s="29">
        <v>9.0</v>
      </c>
      <c r="F286" s="29">
        <v>3.0</v>
      </c>
      <c r="G286" s="23" t="s">
        <v>440</v>
      </c>
      <c r="H286" s="23" t="s">
        <v>441</v>
      </c>
      <c r="I286" s="29">
        <v>24.0</v>
      </c>
      <c r="J286" s="29">
        <v>51.0</v>
      </c>
      <c r="K286" s="29">
        <v>1983.0</v>
      </c>
      <c r="L286" s="30">
        <f t="shared" si="8"/>
        <v>82625</v>
      </c>
      <c r="M286" s="36"/>
    </row>
    <row r="287">
      <c r="A287" s="23" t="s">
        <v>292</v>
      </c>
      <c r="B287" s="23" t="s">
        <v>555</v>
      </c>
      <c r="C287" s="29">
        <v>45.0</v>
      </c>
      <c r="D287" s="29">
        <v>91.0</v>
      </c>
      <c r="E287" s="29">
        <v>9.0</v>
      </c>
      <c r="F287" s="29">
        <v>3.0</v>
      </c>
      <c r="G287" s="23" t="s">
        <v>624</v>
      </c>
      <c r="H287" s="23" t="s">
        <v>500</v>
      </c>
      <c r="I287" s="29">
        <v>24.0</v>
      </c>
      <c r="J287" s="29">
        <v>59.0</v>
      </c>
      <c r="K287" s="29">
        <v>2693.0</v>
      </c>
      <c r="L287" s="30">
        <f t="shared" si="8"/>
        <v>112208.3333</v>
      </c>
      <c r="M287" s="36"/>
    </row>
    <row r="288">
      <c r="A288" s="23" t="s">
        <v>292</v>
      </c>
      <c r="B288" s="23" t="s">
        <v>555</v>
      </c>
      <c r="C288" s="29">
        <v>6.0</v>
      </c>
      <c r="D288" s="29">
        <v>65.0</v>
      </c>
      <c r="E288" s="29">
        <v>9.0</v>
      </c>
      <c r="F288" s="29">
        <v>3.0</v>
      </c>
      <c r="G288" s="23" t="s">
        <v>346</v>
      </c>
      <c r="H288" s="23" t="s">
        <v>844</v>
      </c>
      <c r="I288" s="29">
        <v>23.0</v>
      </c>
      <c r="J288" s="29">
        <v>38.0</v>
      </c>
      <c r="K288" s="29">
        <v>1786.0</v>
      </c>
      <c r="L288" s="30">
        <f t="shared" si="8"/>
        <v>77652.17391</v>
      </c>
      <c r="M288" s="36"/>
    </row>
    <row r="289">
      <c r="A289" s="23" t="s">
        <v>292</v>
      </c>
      <c r="B289" s="23" t="s">
        <v>555</v>
      </c>
      <c r="C289" s="29">
        <v>8.0</v>
      </c>
      <c r="D289" s="29">
        <v>41.0</v>
      </c>
      <c r="E289" s="29">
        <v>9.0</v>
      </c>
      <c r="F289" s="29">
        <v>3.0</v>
      </c>
      <c r="G289" s="23" t="s">
        <v>739</v>
      </c>
      <c r="H289" s="23" t="s">
        <v>848</v>
      </c>
      <c r="I289" s="29">
        <v>23.0</v>
      </c>
      <c r="J289" s="29">
        <v>41.0</v>
      </c>
      <c r="K289" s="29">
        <v>1399.0</v>
      </c>
      <c r="L289" s="30">
        <f t="shared" si="8"/>
        <v>60826.08696</v>
      </c>
      <c r="M289" s="36"/>
    </row>
    <row r="290">
      <c r="A290" s="23" t="s">
        <v>292</v>
      </c>
      <c r="B290" s="23" t="s">
        <v>555</v>
      </c>
      <c r="C290" s="29">
        <v>34.0</v>
      </c>
      <c r="D290" s="29">
        <v>39.0</v>
      </c>
      <c r="E290" s="29">
        <v>9.0</v>
      </c>
      <c r="F290" s="29">
        <v>3.0</v>
      </c>
      <c r="G290" s="23" t="s">
        <v>375</v>
      </c>
      <c r="H290" s="23" t="s">
        <v>511</v>
      </c>
      <c r="I290" s="29">
        <v>23.0</v>
      </c>
      <c r="J290" s="29">
        <v>35.0</v>
      </c>
      <c r="K290" s="29">
        <v>966.0</v>
      </c>
      <c r="L290" s="30">
        <f t="shared" si="8"/>
        <v>42000</v>
      </c>
      <c r="M290" s="36"/>
    </row>
    <row r="291">
      <c r="A291" s="23" t="s">
        <v>292</v>
      </c>
      <c r="B291" s="23" t="s">
        <v>555</v>
      </c>
      <c r="C291" s="29">
        <v>37.0</v>
      </c>
      <c r="D291" s="29">
        <v>19.0</v>
      </c>
      <c r="E291" s="29">
        <v>9.0</v>
      </c>
      <c r="F291" s="29">
        <v>3.0</v>
      </c>
      <c r="G291" s="23" t="s">
        <v>389</v>
      </c>
      <c r="H291" s="23" t="s">
        <v>855</v>
      </c>
      <c r="I291" s="29">
        <v>23.0</v>
      </c>
      <c r="J291" s="29">
        <v>37.0</v>
      </c>
      <c r="K291" s="29">
        <v>2774.0</v>
      </c>
      <c r="L291" s="30">
        <f t="shared" si="8"/>
        <v>120608.6957</v>
      </c>
      <c r="M291" s="36"/>
    </row>
    <row r="292">
      <c r="A292" s="23" t="s">
        <v>292</v>
      </c>
      <c r="B292" s="23" t="s">
        <v>555</v>
      </c>
      <c r="C292" s="29">
        <v>37.0</v>
      </c>
      <c r="D292" s="29">
        <v>81.0</v>
      </c>
      <c r="E292" s="29">
        <v>9.0</v>
      </c>
      <c r="F292" s="29">
        <v>3.0</v>
      </c>
      <c r="G292" s="23" t="s">
        <v>389</v>
      </c>
      <c r="H292" s="23" t="s">
        <v>861</v>
      </c>
      <c r="I292" s="29">
        <v>23.0</v>
      </c>
      <c r="J292" s="29">
        <v>56.0</v>
      </c>
      <c r="K292" s="29">
        <v>1436.0</v>
      </c>
      <c r="L292" s="30">
        <f t="shared" si="8"/>
        <v>62434.78261</v>
      </c>
      <c r="M292" s="36"/>
    </row>
    <row r="293">
      <c r="A293" s="23" t="s">
        <v>292</v>
      </c>
      <c r="B293" s="23" t="s">
        <v>555</v>
      </c>
      <c r="C293" s="29">
        <v>12.0</v>
      </c>
      <c r="D293" s="29">
        <v>83.0</v>
      </c>
      <c r="E293" s="29">
        <v>9.0</v>
      </c>
      <c r="F293" s="29">
        <v>3.0</v>
      </c>
      <c r="G293" s="23" t="s">
        <v>344</v>
      </c>
      <c r="H293" s="23" t="s">
        <v>864</v>
      </c>
      <c r="I293" s="29">
        <v>22.0</v>
      </c>
      <c r="J293" s="29">
        <v>39.0</v>
      </c>
      <c r="K293" s="29">
        <v>1349.0</v>
      </c>
      <c r="L293" s="30">
        <f t="shared" si="8"/>
        <v>61318.18182</v>
      </c>
      <c r="M293" s="36"/>
    </row>
    <row r="294">
      <c r="A294" s="23" t="s">
        <v>292</v>
      </c>
      <c r="B294" s="23" t="s">
        <v>555</v>
      </c>
      <c r="C294" s="29">
        <v>34.0</v>
      </c>
      <c r="D294" s="29">
        <v>29.0</v>
      </c>
      <c r="E294" s="29">
        <v>9.0</v>
      </c>
      <c r="F294" s="29">
        <v>3.0</v>
      </c>
      <c r="G294" s="23" t="s">
        <v>375</v>
      </c>
      <c r="H294" s="23" t="s">
        <v>866</v>
      </c>
      <c r="I294" s="29">
        <v>22.0</v>
      </c>
      <c r="J294" s="29">
        <v>35.0</v>
      </c>
      <c r="K294" s="29">
        <v>1406.0</v>
      </c>
      <c r="L294" s="30">
        <f t="shared" si="8"/>
        <v>63909.09091</v>
      </c>
      <c r="M294" s="36"/>
    </row>
    <row r="295">
      <c r="A295" s="23" t="s">
        <v>292</v>
      </c>
      <c r="B295" s="23" t="s">
        <v>555</v>
      </c>
      <c r="C295" s="29">
        <v>36.0</v>
      </c>
      <c r="D295" s="29">
        <v>67.0</v>
      </c>
      <c r="E295" s="29">
        <v>9.0</v>
      </c>
      <c r="F295" s="29">
        <v>3.0</v>
      </c>
      <c r="G295" s="23" t="s">
        <v>337</v>
      </c>
      <c r="H295" s="23" t="s">
        <v>502</v>
      </c>
      <c r="I295" s="29">
        <v>22.0</v>
      </c>
      <c r="J295" s="29">
        <v>36.0</v>
      </c>
      <c r="K295" s="29">
        <v>1074.0</v>
      </c>
      <c r="L295" s="30">
        <f t="shared" si="8"/>
        <v>48818.18182</v>
      </c>
      <c r="M295" s="36"/>
    </row>
    <row r="296">
      <c r="A296" s="23" t="s">
        <v>292</v>
      </c>
      <c r="B296" s="23" t="s">
        <v>555</v>
      </c>
      <c r="C296" s="29">
        <v>42.0</v>
      </c>
      <c r="D296" s="29">
        <v>17.0</v>
      </c>
      <c r="E296" s="29">
        <v>9.0</v>
      </c>
      <c r="F296" s="29">
        <v>3.0</v>
      </c>
      <c r="G296" s="23" t="s">
        <v>361</v>
      </c>
      <c r="H296" s="23" t="s">
        <v>871</v>
      </c>
      <c r="I296" s="29">
        <v>22.0</v>
      </c>
      <c r="J296" s="29">
        <v>37.0</v>
      </c>
      <c r="K296" s="29">
        <v>1878.0</v>
      </c>
      <c r="L296" s="30">
        <f t="shared" si="8"/>
        <v>85363.63636</v>
      </c>
      <c r="M296" s="36"/>
    </row>
    <row r="297">
      <c r="A297" s="23" t="s">
        <v>292</v>
      </c>
      <c r="B297" s="23" t="s">
        <v>555</v>
      </c>
      <c r="C297" s="29">
        <v>45.0</v>
      </c>
      <c r="D297" s="29">
        <v>13.0</v>
      </c>
      <c r="E297" s="29">
        <v>9.0</v>
      </c>
      <c r="F297" s="29">
        <v>3.0</v>
      </c>
      <c r="G297" s="23" t="s">
        <v>624</v>
      </c>
      <c r="H297" s="23" t="s">
        <v>874</v>
      </c>
      <c r="I297" s="29">
        <v>22.0</v>
      </c>
      <c r="J297" s="29">
        <v>38.0</v>
      </c>
      <c r="K297" s="29">
        <v>1396.0</v>
      </c>
      <c r="L297" s="30">
        <f t="shared" si="8"/>
        <v>63454.54545</v>
      </c>
      <c r="M297" s="36"/>
    </row>
    <row r="298">
      <c r="A298" s="23" t="s">
        <v>292</v>
      </c>
      <c r="B298" s="23" t="s">
        <v>555</v>
      </c>
      <c r="C298" s="29">
        <v>48.0</v>
      </c>
      <c r="D298" s="29">
        <v>29.0</v>
      </c>
      <c r="E298" s="29">
        <v>9.0</v>
      </c>
      <c r="F298" s="29">
        <v>3.0</v>
      </c>
      <c r="G298" s="23" t="s">
        <v>369</v>
      </c>
      <c r="H298" s="23" t="s">
        <v>457</v>
      </c>
      <c r="I298" s="29">
        <v>22.0</v>
      </c>
      <c r="J298" s="29">
        <v>42.0</v>
      </c>
      <c r="K298" s="29">
        <v>1548.0</v>
      </c>
      <c r="L298" s="30">
        <f t="shared" si="8"/>
        <v>70363.63636</v>
      </c>
      <c r="M298" s="36"/>
    </row>
    <row r="299">
      <c r="A299" s="23" t="s">
        <v>292</v>
      </c>
      <c r="B299" s="23" t="s">
        <v>555</v>
      </c>
      <c r="C299" s="29">
        <v>24.0</v>
      </c>
      <c r="D299" s="29">
        <v>33.0</v>
      </c>
      <c r="E299" s="29">
        <v>9.0</v>
      </c>
      <c r="F299" s="29">
        <v>3.0</v>
      </c>
      <c r="G299" s="23" t="s">
        <v>432</v>
      </c>
      <c r="H299" s="23" t="s">
        <v>508</v>
      </c>
      <c r="I299" s="29">
        <v>21.0</v>
      </c>
      <c r="J299" s="29">
        <v>31.0</v>
      </c>
      <c r="K299" s="29">
        <v>876.0</v>
      </c>
      <c r="L299" s="30">
        <f t="shared" si="8"/>
        <v>41714.28571</v>
      </c>
      <c r="M299" s="36"/>
    </row>
    <row r="300">
      <c r="A300" s="23" t="s">
        <v>292</v>
      </c>
      <c r="B300" s="23" t="s">
        <v>555</v>
      </c>
      <c r="C300" s="29">
        <v>34.0</v>
      </c>
      <c r="D300" s="29">
        <v>35.0</v>
      </c>
      <c r="E300" s="29">
        <v>9.0</v>
      </c>
      <c r="F300" s="29">
        <v>3.0</v>
      </c>
      <c r="G300" s="23" t="s">
        <v>375</v>
      </c>
      <c r="H300" s="23" t="s">
        <v>880</v>
      </c>
      <c r="I300" s="29">
        <v>21.0</v>
      </c>
      <c r="J300" s="29">
        <v>49.0</v>
      </c>
      <c r="K300" s="29">
        <v>4950.0</v>
      </c>
      <c r="L300" s="30">
        <f t="shared" si="8"/>
        <v>235714.2857</v>
      </c>
      <c r="M300" s="36"/>
    </row>
    <row r="301">
      <c r="A301" s="23" t="s">
        <v>292</v>
      </c>
      <c r="B301" s="23" t="s">
        <v>555</v>
      </c>
      <c r="C301" s="29">
        <v>50.0</v>
      </c>
      <c r="D301" s="29">
        <v>25.0</v>
      </c>
      <c r="E301" s="29">
        <v>9.0</v>
      </c>
      <c r="F301" s="29">
        <v>3.0</v>
      </c>
      <c r="G301" s="23" t="s">
        <v>447</v>
      </c>
      <c r="H301" s="23" t="s">
        <v>335</v>
      </c>
      <c r="I301" s="29">
        <v>21.0</v>
      </c>
      <c r="J301" s="29">
        <v>29.0</v>
      </c>
      <c r="K301" s="29">
        <v>983.0</v>
      </c>
      <c r="L301" s="30">
        <f t="shared" si="8"/>
        <v>46809.52381</v>
      </c>
      <c r="M301" s="36"/>
    </row>
    <row r="302">
      <c r="A302" s="23" t="s">
        <v>292</v>
      </c>
      <c r="B302" s="23" t="s">
        <v>555</v>
      </c>
      <c r="C302" s="29">
        <v>8.0</v>
      </c>
      <c r="D302" s="29">
        <v>13.0</v>
      </c>
      <c r="E302" s="29">
        <v>9.0</v>
      </c>
      <c r="F302" s="29">
        <v>3.0</v>
      </c>
      <c r="G302" s="23" t="s">
        <v>739</v>
      </c>
      <c r="H302" s="23" t="s">
        <v>882</v>
      </c>
      <c r="I302" s="29">
        <v>20.0</v>
      </c>
      <c r="J302" s="29">
        <v>29.0</v>
      </c>
      <c r="K302" s="29">
        <v>1232.0</v>
      </c>
      <c r="L302" s="30">
        <f t="shared" si="8"/>
        <v>61600</v>
      </c>
      <c r="M302" s="36"/>
    </row>
    <row r="303">
      <c r="A303" s="23" t="s">
        <v>292</v>
      </c>
      <c r="B303" s="23" t="s">
        <v>555</v>
      </c>
      <c r="C303" s="29">
        <v>33.0</v>
      </c>
      <c r="D303" s="29">
        <v>5.0</v>
      </c>
      <c r="E303" s="29">
        <v>9.0</v>
      </c>
      <c r="F303" s="29">
        <v>3.0</v>
      </c>
      <c r="G303" s="23" t="s">
        <v>419</v>
      </c>
      <c r="H303" s="23" t="s">
        <v>884</v>
      </c>
      <c r="I303" s="29">
        <v>20.0</v>
      </c>
      <c r="J303" s="29">
        <v>40.0</v>
      </c>
      <c r="K303" s="29">
        <v>1267.0</v>
      </c>
      <c r="L303" s="30">
        <f t="shared" si="8"/>
        <v>63350</v>
      </c>
      <c r="M303" s="36"/>
    </row>
    <row r="304">
      <c r="A304" s="23" t="s">
        <v>292</v>
      </c>
      <c r="B304" s="23" t="s">
        <v>555</v>
      </c>
      <c r="C304" s="29">
        <v>44.0</v>
      </c>
      <c r="D304" s="29">
        <v>3.0</v>
      </c>
      <c r="E304" s="29">
        <v>9.0</v>
      </c>
      <c r="F304" s="29">
        <v>3.0</v>
      </c>
      <c r="G304" s="23" t="s">
        <v>352</v>
      </c>
      <c r="H304" s="23" t="s">
        <v>465</v>
      </c>
      <c r="I304" s="29">
        <v>20.0</v>
      </c>
      <c r="J304" s="29">
        <v>30.0</v>
      </c>
      <c r="K304" s="29">
        <v>913.0</v>
      </c>
      <c r="L304" s="30">
        <f t="shared" si="8"/>
        <v>45650</v>
      </c>
      <c r="M304" s="36"/>
    </row>
    <row r="305">
      <c r="A305" s="23" t="s">
        <v>292</v>
      </c>
      <c r="B305" s="23" t="s">
        <v>555</v>
      </c>
      <c r="C305" s="29">
        <v>50.0</v>
      </c>
      <c r="D305" s="29">
        <v>27.0</v>
      </c>
      <c r="E305" s="29">
        <v>9.0</v>
      </c>
      <c r="F305" s="29">
        <v>3.0</v>
      </c>
      <c r="G305" s="23" t="s">
        <v>447</v>
      </c>
      <c r="H305" s="23" t="s">
        <v>886</v>
      </c>
      <c r="I305" s="29">
        <v>20.0</v>
      </c>
      <c r="J305" s="29">
        <v>30.0</v>
      </c>
      <c r="K305" s="29">
        <v>1377.0</v>
      </c>
      <c r="L305" s="30">
        <f t="shared" si="8"/>
        <v>68850</v>
      </c>
      <c r="M305" s="36"/>
    </row>
    <row r="306">
      <c r="A306" s="23" t="s">
        <v>292</v>
      </c>
      <c r="B306" s="23" t="s">
        <v>555</v>
      </c>
      <c r="C306" s="29">
        <v>50.0</v>
      </c>
      <c r="D306" s="29">
        <v>27.0</v>
      </c>
      <c r="E306" s="29">
        <v>9.0</v>
      </c>
      <c r="F306" s="29">
        <v>3.0</v>
      </c>
      <c r="G306" s="23" t="s">
        <v>447</v>
      </c>
      <c r="H306" s="23" t="s">
        <v>886</v>
      </c>
      <c r="I306" s="29">
        <v>20.0</v>
      </c>
      <c r="J306" s="29">
        <v>30.0</v>
      </c>
      <c r="K306" s="29">
        <v>1377.0</v>
      </c>
      <c r="L306" s="30">
        <f t="shared" si="8"/>
        <v>68850</v>
      </c>
      <c r="M306" s="36"/>
    </row>
    <row r="307">
      <c r="A307" s="23" t="s">
        <v>292</v>
      </c>
      <c r="B307" s="23" t="s">
        <v>555</v>
      </c>
      <c r="C307" s="29">
        <v>51.0</v>
      </c>
      <c r="D307" s="29">
        <v>153.0</v>
      </c>
      <c r="E307" s="29">
        <v>9.0</v>
      </c>
      <c r="F307" s="29">
        <v>3.0</v>
      </c>
      <c r="G307" s="23" t="s">
        <v>383</v>
      </c>
      <c r="H307" s="23" t="s">
        <v>888</v>
      </c>
      <c r="I307" s="29">
        <v>20.0</v>
      </c>
      <c r="J307" s="29">
        <v>36.0</v>
      </c>
      <c r="K307" s="29">
        <v>1337.0</v>
      </c>
      <c r="L307" s="30">
        <f t="shared" si="8"/>
        <v>66850</v>
      </c>
      <c r="M307" s="36"/>
    </row>
    <row r="308">
      <c r="A308" s="23" t="s">
        <v>292</v>
      </c>
      <c r="B308" s="23" t="s">
        <v>555</v>
      </c>
      <c r="C308" s="29">
        <v>59.0</v>
      </c>
      <c r="D308" s="29">
        <v>0.0</v>
      </c>
      <c r="E308" s="29">
        <v>9.0</v>
      </c>
      <c r="F308" s="29">
        <v>3.0</v>
      </c>
      <c r="G308" s="23" t="s">
        <v>513</v>
      </c>
      <c r="H308" s="23" t="s">
        <v>514</v>
      </c>
      <c r="I308" s="29">
        <v>3164.0</v>
      </c>
      <c r="J308" s="29">
        <v>5861.0</v>
      </c>
      <c r="K308" s="29">
        <v>234453.0</v>
      </c>
      <c r="L308" s="30">
        <f t="shared" si="8"/>
        <v>74100.18963</v>
      </c>
      <c r="M308" s="36"/>
    </row>
    <row r="309">
      <c r="A309" s="23" t="s">
        <v>292</v>
      </c>
      <c r="B309" s="23" t="s">
        <v>555</v>
      </c>
      <c r="C309" s="29">
        <v>59.0</v>
      </c>
      <c r="D309" s="29">
        <v>1.0</v>
      </c>
      <c r="E309" s="29">
        <v>9.0</v>
      </c>
      <c r="F309" s="29">
        <v>3.0</v>
      </c>
      <c r="G309" s="23" t="s">
        <v>513</v>
      </c>
      <c r="H309" s="23" t="s">
        <v>515</v>
      </c>
      <c r="I309" s="29">
        <v>757.0</v>
      </c>
      <c r="J309" s="29">
        <v>1336.0</v>
      </c>
      <c r="K309" s="29">
        <v>52536.0</v>
      </c>
      <c r="L309" s="30">
        <f t="shared" si="8"/>
        <v>69400.2642</v>
      </c>
      <c r="M309" s="36"/>
    </row>
    <row r="310">
      <c r="A310" s="23" t="s">
        <v>292</v>
      </c>
      <c r="B310" s="23" t="s">
        <v>555</v>
      </c>
      <c r="C310" s="29">
        <v>59.0</v>
      </c>
      <c r="D310" s="29">
        <v>3.0</v>
      </c>
      <c r="E310" s="29">
        <v>9.0</v>
      </c>
      <c r="F310" s="29">
        <v>3.0</v>
      </c>
      <c r="G310" s="23" t="s">
        <v>513</v>
      </c>
      <c r="H310" s="23" t="s">
        <v>516</v>
      </c>
      <c r="I310" s="29">
        <v>511.0</v>
      </c>
      <c r="J310" s="29">
        <v>974.0</v>
      </c>
      <c r="K310" s="29">
        <v>46049.0</v>
      </c>
      <c r="L310" s="30">
        <f t="shared" si="8"/>
        <v>90115.45988</v>
      </c>
      <c r="M310" s="36"/>
    </row>
    <row r="311">
      <c r="A311" s="23" t="s">
        <v>292</v>
      </c>
      <c r="B311" s="23" t="s">
        <v>555</v>
      </c>
      <c r="C311" s="29">
        <v>59.0</v>
      </c>
      <c r="D311" s="29">
        <v>5.0</v>
      </c>
      <c r="E311" s="29">
        <v>9.0</v>
      </c>
      <c r="F311" s="29">
        <v>3.0</v>
      </c>
      <c r="G311" s="23" t="s">
        <v>513</v>
      </c>
      <c r="H311" s="23" t="s">
        <v>517</v>
      </c>
      <c r="I311" s="29">
        <v>1431.0</v>
      </c>
      <c r="J311" s="29">
        <v>2718.0</v>
      </c>
      <c r="K311" s="29">
        <v>99963.0</v>
      </c>
      <c r="L311" s="30">
        <f t="shared" si="8"/>
        <v>69855.34591</v>
      </c>
      <c r="M311" s="36"/>
    </row>
    <row r="312">
      <c r="A312" s="23" t="s">
        <v>292</v>
      </c>
      <c r="B312" s="23" t="s">
        <v>555</v>
      </c>
      <c r="C312" s="29">
        <v>59.0</v>
      </c>
      <c r="D312" s="29">
        <v>7.0</v>
      </c>
      <c r="E312" s="29">
        <v>9.0</v>
      </c>
      <c r="F312" s="29">
        <v>3.0</v>
      </c>
      <c r="G312" s="23" t="s">
        <v>513</v>
      </c>
      <c r="H312" s="23" t="s">
        <v>518</v>
      </c>
      <c r="I312" s="29">
        <v>465.0</v>
      </c>
      <c r="J312" s="29">
        <v>833.0</v>
      </c>
      <c r="K312" s="29">
        <v>35906.0</v>
      </c>
      <c r="L312" s="30">
        <f t="shared" si="8"/>
        <v>77217.2043</v>
      </c>
      <c r="M312" s="36"/>
    </row>
    <row r="313">
      <c r="A313" s="23" t="s">
        <v>292</v>
      </c>
      <c r="B313" s="23" t="s">
        <v>555</v>
      </c>
      <c r="C313" s="29">
        <v>57.0</v>
      </c>
      <c r="D313" s="29">
        <v>9.0</v>
      </c>
      <c r="E313" s="29">
        <v>9.0</v>
      </c>
      <c r="F313" s="29">
        <v>3.0</v>
      </c>
      <c r="G313" s="23" t="s">
        <v>348</v>
      </c>
      <c r="H313" s="23" t="s">
        <v>554</v>
      </c>
      <c r="I313" s="29">
        <v>-1.0</v>
      </c>
      <c r="J313" s="29">
        <v>-1.0</v>
      </c>
      <c r="K313" s="29">
        <v>-1.0</v>
      </c>
      <c r="L313" s="30">
        <f t="shared" si="8"/>
        <v>1000</v>
      </c>
      <c r="M313" s="36"/>
    </row>
    <row r="314">
      <c r="A314" s="23" t="s">
        <v>292</v>
      </c>
      <c r="B314" s="23" t="s">
        <v>555</v>
      </c>
      <c r="C314" s="29">
        <v>96.0</v>
      </c>
      <c r="D314" s="29">
        <v>0.0</v>
      </c>
      <c r="E314" s="29">
        <v>9.0</v>
      </c>
      <c r="F314" s="29">
        <v>13.0</v>
      </c>
      <c r="G314" s="23" t="s">
        <v>294</v>
      </c>
      <c r="H314" s="23" t="s">
        <v>519</v>
      </c>
      <c r="I314" s="29">
        <v>4017.0</v>
      </c>
      <c r="J314" s="29">
        <v>6487.0</v>
      </c>
      <c r="K314" s="29">
        <v>232133.0</v>
      </c>
      <c r="L314" s="30">
        <f t="shared" si="8"/>
        <v>57787.65248</v>
      </c>
      <c r="M314" s="23" t="s">
        <v>296</v>
      </c>
    </row>
    <row r="315">
      <c r="A315" s="23" t="s">
        <v>292</v>
      </c>
      <c r="B315" s="23" t="s">
        <v>555</v>
      </c>
      <c r="C315" s="29">
        <v>97.0</v>
      </c>
      <c r="D315" s="29">
        <v>0.0</v>
      </c>
      <c r="E315" s="29">
        <v>9.0</v>
      </c>
      <c r="F315" s="29">
        <v>13.0</v>
      </c>
      <c r="G315" s="23" t="s">
        <v>294</v>
      </c>
      <c r="H315" s="23" t="s">
        <v>520</v>
      </c>
      <c r="I315" s="29">
        <v>3995.0</v>
      </c>
      <c r="J315" s="29">
        <v>6438.0</v>
      </c>
      <c r="K315" s="29">
        <v>230367.0</v>
      </c>
      <c r="L315" s="30">
        <f t="shared" si="8"/>
        <v>57663.82979</v>
      </c>
      <c r="M315" s="23" t="s">
        <v>299</v>
      </c>
    </row>
    <row r="316">
      <c r="A316" s="23" t="s">
        <v>292</v>
      </c>
      <c r="B316" s="23" t="s">
        <v>555</v>
      </c>
      <c r="C316" s="29">
        <v>97.0</v>
      </c>
      <c r="D316" s="29">
        <v>1.0</v>
      </c>
      <c r="E316" s="29">
        <v>9.0</v>
      </c>
      <c r="F316" s="29">
        <v>13.0</v>
      </c>
      <c r="G316" s="23" t="s">
        <v>294</v>
      </c>
      <c r="H316" s="23" t="s">
        <v>522</v>
      </c>
      <c r="I316" s="29">
        <v>2346.0</v>
      </c>
      <c r="J316" s="29">
        <v>3699.0</v>
      </c>
      <c r="K316" s="29">
        <v>117854.0</v>
      </c>
      <c r="L316" s="30">
        <f t="shared" si="8"/>
        <v>50236.14663</v>
      </c>
      <c r="M316" s="23" t="s">
        <v>302</v>
      </c>
    </row>
    <row r="317">
      <c r="A317" s="23" t="s">
        <v>292</v>
      </c>
      <c r="B317" s="23" t="s">
        <v>555</v>
      </c>
      <c r="C317" s="29">
        <v>97.0</v>
      </c>
      <c r="D317" s="29">
        <v>3.0</v>
      </c>
      <c r="E317" s="29">
        <v>9.0</v>
      </c>
      <c r="F317" s="29">
        <v>13.0</v>
      </c>
      <c r="G317" s="23" t="s">
        <v>294</v>
      </c>
      <c r="H317" s="23" t="s">
        <v>523</v>
      </c>
      <c r="I317" s="29">
        <v>1649.0</v>
      </c>
      <c r="J317" s="29">
        <v>2739.0</v>
      </c>
      <c r="K317" s="29">
        <v>112512.0</v>
      </c>
      <c r="L317" s="30">
        <f t="shared" si="8"/>
        <v>68230.44269</v>
      </c>
      <c r="M317" s="23" t="s">
        <v>309</v>
      </c>
    </row>
    <row r="318">
      <c r="A318" s="23" t="s">
        <v>292</v>
      </c>
      <c r="B318" s="23" t="s">
        <v>555</v>
      </c>
      <c r="C318" s="29">
        <v>98.0</v>
      </c>
      <c r="D318" s="29">
        <v>0.0</v>
      </c>
      <c r="E318" s="29">
        <v>9.0</v>
      </c>
      <c r="F318" s="29">
        <v>13.0</v>
      </c>
      <c r="G318" s="23" t="s">
        <v>294</v>
      </c>
      <c r="H318" s="23" t="s">
        <v>530</v>
      </c>
      <c r="I318" s="29">
        <v>22.0</v>
      </c>
      <c r="J318" s="29">
        <v>49.0</v>
      </c>
      <c r="K318" s="29">
        <v>1766.0</v>
      </c>
      <c r="L318" s="30">
        <f t="shared" si="8"/>
        <v>80272.72727</v>
      </c>
      <c r="M318" s="23" t="s">
        <v>317</v>
      </c>
    </row>
    <row r="319">
      <c r="A319" s="23" t="s">
        <v>292</v>
      </c>
      <c r="B319" s="23" t="s">
        <v>555</v>
      </c>
      <c r="C319" s="29">
        <v>9.0</v>
      </c>
      <c r="D319" s="29">
        <v>13.0</v>
      </c>
      <c r="E319" s="29">
        <v>9.0</v>
      </c>
      <c r="F319" s="29">
        <v>13.0</v>
      </c>
      <c r="G319" s="23" t="s">
        <v>294</v>
      </c>
      <c r="H319" s="23" t="s">
        <v>538</v>
      </c>
      <c r="I319" s="29">
        <v>53217.0</v>
      </c>
      <c r="J319" s="29">
        <v>111977.0</v>
      </c>
      <c r="K319" s="29">
        <v>4597564.0</v>
      </c>
      <c r="L319" s="30">
        <f t="shared" si="8"/>
        <v>86392.76923</v>
      </c>
      <c r="M319" s="23" t="s">
        <v>320</v>
      </c>
    </row>
    <row r="320">
      <c r="A320" s="23" t="s">
        <v>292</v>
      </c>
      <c r="B320" s="23" t="s">
        <v>555</v>
      </c>
      <c r="C320" s="29">
        <v>9.0</v>
      </c>
      <c r="D320" s="29">
        <v>3.0</v>
      </c>
      <c r="E320" s="29">
        <v>9.0</v>
      </c>
      <c r="F320" s="29">
        <v>13.0</v>
      </c>
      <c r="G320" s="23" t="s">
        <v>294</v>
      </c>
      <c r="H320" s="23" t="s">
        <v>540</v>
      </c>
      <c r="I320" s="29">
        <v>1582.0</v>
      </c>
      <c r="J320" s="29">
        <v>2521.0</v>
      </c>
      <c r="K320" s="29">
        <v>83481.0</v>
      </c>
      <c r="L320" s="30">
        <f t="shared" si="8"/>
        <v>52769.27939</v>
      </c>
      <c r="M320" s="36"/>
    </row>
    <row r="321">
      <c r="A321" s="23" t="s">
        <v>292</v>
      </c>
      <c r="B321" s="23" t="s">
        <v>555</v>
      </c>
      <c r="C321" s="29">
        <v>9.0</v>
      </c>
      <c r="D321" s="29">
        <v>15.0</v>
      </c>
      <c r="E321" s="29">
        <v>9.0</v>
      </c>
      <c r="F321" s="29">
        <v>13.0</v>
      </c>
      <c r="G321" s="23" t="s">
        <v>294</v>
      </c>
      <c r="H321" s="23" t="s">
        <v>335</v>
      </c>
      <c r="I321" s="29">
        <v>286.0</v>
      </c>
      <c r="J321" s="29">
        <v>474.0</v>
      </c>
      <c r="K321" s="29">
        <v>11110.0</v>
      </c>
      <c r="L321" s="30">
        <f t="shared" si="8"/>
        <v>38846.15385</v>
      </c>
      <c r="M321" s="36"/>
    </row>
    <row r="322">
      <c r="A322" s="23" t="s">
        <v>292</v>
      </c>
      <c r="B322" s="23" t="s">
        <v>555</v>
      </c>
      <c r="C322" s="29">
        <v>9.0</v>
      </c>
      <c r="D322" s="29">
        <v>11.0</v>
      </c>
      <c r="E322" s="29">
        <v>9.0</v>
      </c>
      <c r="F322" s="29">
        <v>13.0</v>
      </c>
      <c r="G322" s="23" t="s">
        <v>294</v>
      </c>
      <c r="H322" s="23" t="s">
        <v>334</v>
      </c>
      <c r="I322" s="29">
        <v>175.0</v>
      </c>
      <c r="J322" s="29">
        <v>278.0</v>
      </c>
      <c r="K322" s="29">
        <v>9095.0</v>
      </c>
      <c r="L322" s="30">
        <f t="shared" si="8"/>
        <v>51971.42857</v>
      </c>
      <c r="M322" s="36"/>
    </row>
    <row r="323">
      <c r="A323" s="23" t="s">
        <v>292</v>
      </c>
      <c r="B323" s="23" t="s">
        <v>555</v>
      </c>
      <c r="C323" s="29">
        <v>9.0</v>
      </c>
      <c r="D323" s="29">
        <v>9.0</v>
      </c>
      <c r="E323" s="29">
        <v>9.0</v>
      </c>
      <c r="F323" s="29">
        <v>13.0</v>
      </c>
      <c r="G323" s="23" t="s">
        <v>294</v>
      </c>
      <c r="H323" s="23" t="s">
        <v>324</v>
      </c>
      <c r="I323" s="29">
        <v>115.0</v>
      </c>
      <c r="J323" s="29">
        <v>167.0</v>
      </c>
      <c r="K323" s="29">
        <v>4270.0</v>
      </c>
      <c r="L323" s="30">
        <f t="shared" si="8"/>
        <v>37130.43478</v>
      </c>
      <c r="M323" s="36"/>
    </row>
    <row r="324">
      <c r="A324" s="23" t="s">
        <v>292</v>
      </c>
      <c r="B324" s="23" t="s">
        <v>555</v>
      </c>
      <c r="C324" s="29">
        <v>25.0</v>
      </c>
      <c r="D324" s="29">
        <v>13.0</v>
      </c>
      <c r="E324" s="29">
        <v>9.0</v>
      </c>
      <c r="F324" s="29">
        <v>13.0</v>
      </c>
      <c r="G324" s="23" t="s">
        <v>331</v>
      </c>
      <c r="H324" s="23" t="s">
        <v>332</v>
      </c>
      <c r="I324" s="29">
        <v>109.0</v>
      </c>
      <c r="J324" s="29">
        <v>170.0</v>
      </c>
      <c r="K324" s="29">
        <v>8356.0</v>
      </c>
      <c r="L324" s="30">
        <f t="shared" si="8"/>
        <v>76660.55046</v>
      </c>
      <c r="M324" s="36"/>
    </row>
    <row r="325">
      <c r="A325" s="23" t="s">
        <v>292</v>
      </c>
      <c r="B325" s="23" t="s">
        <v>555</v>
      </c>
      <c r="C325" s="29">
        <v>9.0</v>
      </c>
      <c r="D325" s="29">
        <v>7.0</v>
      </c>
      <c r="E325" s="29">
        <v>9.0</v>
      </c>
      <c r="F325" s="29">
        <v>13.0</v>
      </c>
      <c r="G325" s="23" t="s">
        <v>294</v>
      </c>
      <c r="H325" s="23" t="s">
        <v>327</v>
      </c>
      <c r="I325" s="29">
        <v>103.0</v>
      </c>
      <c r="J325" s="29">
        <v>142.0</v>
      </c>
      <c r="K325" s="29">
        <v>5710.0</v>
      </c>
      <c r="L325" s="30">
        <f t="shared" si="8"/>
        <v>55436.8932</v>
      </c>
      <c r="M325" s="36"/>
    </row>
    <row r="326">
      <c r="A326" s="23" t="s">
        <v>292</v>
      </c>
      <c r="B326" s="23" t="s">
        <v>555</v>
      </c>
      <c r="C326" s="29">
        <v>9.0</v>
      </c>
      <c r="D326" s="29">
        <v>1.0</v>
      </c>
      <c r="E326" s="29">
        <v>9.0</v>
      </c>
      <c r="F326" s="29">
        <v>13.0</v>
      </c>
      <c r="G326" s="23" t="s">
        <v>294</v>
      </c>
      <c r="H326" s="23" t="s">
        <v>333</v>
      </c>
      <c r="I326" s="29">
        <v>62.0</v>
      </c>
      <c r="J326" s="29">
        <v>87.0</v>
      </c>
      <c r="K326" s="29">
        <v>3217.0</v>
      </c>
      <c r="L326" s="30">
        <f t="shared" si="8"/>
        <v>51887.09677</v>
      </c>
      <c r="M326" s="36"/>
    </row>
    <row r="327">
      <c r="A327" s="23" t="s">
        <v>292</v>
      </c>
      <c r="B327" s="23" t="s">
        <v>555</v>
      </c>
      <c r="C327" s="29">
        <v>25.0</v>
      </c>
      <c r="D327" s="29">
        <v>27.0</v>
      </c>
      <c r="E327" s="29">
        <v>9.0</v>
      </c>
      <c r="F327" s="29">
        <v>13.0</v>
      </c>
      <c r="G327" s="23" t="s">
        <v>331</v>
      </c>
      <c r="H327" s="23" t="s">
        <v>343</v>
      </c>
      <c r="I327" s="29">
        <v>55.0</v>
      </c>
      <c r="J327" s="29">
        <v>96.0</v>
      </c>
      <c r="K327" s="29">
        <v>3446.0</v>
      </c>
      <c r="L327" s="30">
        <f t="shared" si="8"/>
        <v>62654.54545</v>
      </c>
      <c r="M327" s="36"/>
    </row>
    <row r="328">
      <c r="A328" s="23" t="s">
        <v>292</v>
      </c>
      <c r="B328" s="23" t="s">
        <v>555</v>
      </c>
      <c r="C328" s="29">
        <v>25.0</v>
      </c>
      <c r="D328" s="29">
        <v>17.0</v>
      </c>
      <c r="E328" s="29">
        <v>9.0</v>
      </c>
      <c r="F328" s="29">
        <v>13.0</v>
      </c>
      <c r="G328" s="23" t="s">
        <v>331</v>
      </c>
      <c r="H328" s="23" t="s">
        <v>327</v>
      </c>
      <c r="I328" s="29">
        <v>52.0</v>
      </c>
      <c r="J328" s="29">
        <v>69.0</v>
      </c>
      <c r="K328" s="29">
        <v>2884.0</v>
      </c>
      <c r="L328" s="30">
        <f t="shared" si="8"/>
        <v>55461.53846</v>
      </c>
      <c r="M328" s="36"/>
    </row>
    <row r="329">
      <c r="A329" s="23" t="s">
        <v>292</v>
      </c>
      <c r="B329" s="23" t="s">
        <v>555</v>
      </c>
      <c r="C329" s="29">
        <v>25.0</v>
      </c>
      <c r="D329" s="29">
        <v>25.0</v>
      </c>
      <c r="E329" s="29">
        <v>9.0</v>
      </c>
      <c r="F329" s="29">
        <v>13.0</v>
      </c>
      <c r="G329" s="23" t="s">
        <v>331</v>
      </c>
      <c r="H329" s="23" t="s">
        <v>341</v>
      </c>
      <c r="I329" s="29">
        <v>41.0</v>
      </c>
      <c r="J329" s="29">
        <v>44.0</v>
      </c>
      <c r="K329" s="29">
        <v>1826.0</v>
      </c>
      <c r="L329" s="30">
        <f t="shared" si="8"/>
        <v>44536.58537</v>
      </c>
      <c r="M329" s="36"/>
    </row>
    <row r="330">
      <c r="A330" s="23" t="s">
        <v>292</v>
      </c>
      <c r="B330" s="23" t="s">
        <v>555</v>
      </c>
      <c r="C330" s="29">
        <v>36.0</v>
      </c>
      <c r="D330" s="29">
        <v>61.0</v>
      </c>
      <c r="E330" s="29">
        <v>9.0</v>
      </c>
      <c r="F330" s="29">
        <v>13.0</v>
      </c>
      <c r="G330" s="23" t="s">
        <v>337</v>
      </c>
      <c r="H330" s="23" t="s">
        <v>338</v>
      </c>
      <c r="I330" s="29">
        <v>36.0</v>
      </c>
      <c r="J330" s="29">
        <v>52.0</v>
      </c>
      <c r="K330" s="29">
        <v>2893.0</v>
      </c>
      <c r="L330" s="30">
        <f t="shared" si="8"/>
        <v>80361.11111</v>
      </c>
      <c r="M330" s="36"/>
    </row>
    <row r="331">
      <c r="A331" s="23" t="s">
        <v>292</v>
      </c>
      <c r="B331" s="23" t="s">
        <v>555</v>
      </c>
      <c r="C331" s="29">
        <v>9.0</v>
      </c>
      <c r="D331" s="29">
        <v>5.0</v>
      </c>
      <c r="E331" s="29">
        <v>9.0</v>
      </c>
      <c r="F331" s="29">
        <v>13.0</v>
      </c>
      <c r="G331" s="23" t="s">
        <v>294</v>
      </c>
      <c r="H331" s="23" t="s">
        <v>330</v>
      </c>
      <c r="I331" s="29">
        <v>23.0</v>
      </c>
      <c r="J331" s="29">
        <v>30.0</v>
      </c>
      <c r="K331" s="29">
        <v>972.0</v>
      </c>
      <c r="L331" s="30">
        <f t="shared" si="8"/>
        <v>42260.86957</v>
      </c>
      <c r="M331" s="36"/>
    </row>
    <row r="332">
      <c r="A332" s="23" t="s">
        <v>292</v>
      </c>
      <c r="B332" s="23" t="s">
        <v>555</v>
      </c>
      <c r="C332" s="29">
        <v>57.0</v>
      </c>
      <c r="D332" s="29">
        <v>1.0</v>
      </c>
      <c r="E332" s="29">
        <v>9.0</v>
      </c>
      <c r="F332" s="29">
        <v>13.0</v>
      </c>
      <c r="G332" s="23" t="s">
        <v>348</v>
      </c>
      <c r="H332" s="23" t="s">
        <v>349</v>
      </c>
      <c r="I332" s="29">
        <v>22.0</v>
      </c>
      <c r="J332" s="29">
        <v>49.0</v>
      </c>
      <c r="K332" s="29">
        <v>1766.0</v>
      </c>
      <c r="L332" s="30">
        <f t="shared" si="8"/>
        <v>80272.72727</v>
      </c>
      <c r="M332" s="36"/>
    </row>
    <row r="333">
      <c r="A333" s="23" t="s">
        <v>292</v>
      </c>
      <c r="B333" s="23" t="s">
        <v>555</v>
      </c>
      <c r="C333" s="29">
        <v>12.0</v>
      </c>
      <c r="D333" s="29">
        <v>99.0</v>
      </c>
      <c r="E333" s="29">
        <v>9.0</v>
      </c>
      <c r="F333" s="29">
        <v>13.0</v>
      </c>
      <c r="G333" s="23" t="s">
        <v>344</v>
      </c>
      <c r="H333" s="23" t="s">
        <v>345</v>
      </c>
      <c r="I333" s="29">
        <v>21.0</v>
      </c>
      <c r="J333" s="29">
        <v>35.0</v>
      </c>
      <c r="K333" s="29">
        <v>1153.0</v>
      </c>
      <c r="L333" s="30">
        <f t="shared" si="8"/>
        <v>54904.7619</v>
      </c>
      <c r="M333" s="36"/>
    </row>
    <row r="334">
      <c r="A334" s="23" t="s">
        <v>292</v>
      </c>
      <c r="B334" s="23" t="s">
        <v>555</v>
      </c>
      <c r="C334" s="29">
        <v>59.0</v>
      </c>
      <c r="D334" s="29">
        <v>0.0</v>
      </c>
      <c r="E334" s="29">
        <v>9.0</v>
      </c>
      <c r="F334" s="29">
        <v>13.0</v>
      </c>
      <c r="G334" s="23" t="s">
        <v>513</v>
      </c>
      <c r="H334" s="23" t="s">
        <v>514</v>
      </c>
      <c r="I334" s="29">
        <v>1335.0</v>
      </c>
      <c r="J334" s="29">
        <v>2273.0</v>
      </c>
      <c r="K334" s="29">
        <v>91954.0</v>
      </c>
      <c r="L334" s="30">
        <f t="shared" si="8"/>
        <v>68879.40075</v>
      </c>
      <c r="M334" s="36"/>
    </row>
    <row r="335">
      <c r="A335" s="23" t="s">
        <v>292</v>
      </c>
      <c r="B335" s="23" t="s">
        <v>555</v>
      </c>
      <c r="C335" s="29">
        <v>59.0</v>
      </c>
      <c r="D335" s="29">
        <v>1.0</v>
      </c>
      <c r="E335" s="29">
        <v>9.0</v>
      </c>
      <c r="F335" s="29">
        <v>13.0</v>
      </c>
      <c r="G335" s="23" t="s">
        <v>513</v>
      </c>
      <c r="H335" s="23" t="s">
        <v>515</v>
      </c>
      <c r="I335" s="29">
        <v>399.0</v>
      </c>
      <c r="J335" s="29">
        <v>619.0</v>
      </c>
      <c r="K335" s="29">
        <v>25208.0</v>
      </c>
      <c r="L335" s="30">
        <f t="shared" si="8"/>
        <v>63177.94486</v>
      </c>
      <c r="M335" s="36"/>
    </row>
    <row r="336">
      <c r="A336" s="23" t="s">
        <v>292</v>
      </c>
      <c r="B336" s="23" t="s">
        <v>555</v>
      </c>
      <c r="C336" s="29">
        <v>59.0</v>
      </c>
      <c r="D336" s="29">
        <v>3.0</v>
      </c>
      <c r="E336" s="29">
        <v>9.0</v>
      </c>
      <c r="F336" s="29">
        <v>13.0</v>
      </c>
      <c r="G336" s="23" t="s">
        <v>513</v>
      </c>
      <c r="H336" s="23" t="s">
        <v>516</v>
      </c>
      <c r="I336" s="29">
        <v>120.0</v>
      </c>
      <c r="J336" s="29">
        <v>223.0</v>
      </c>
      <c r="K336" s="29">
        <v>8079.0</v>
      </c>
      <c r="L336" s="30">
        <f t="shared" si="8"/>
        <v>67325</v>
      </c>
      <c r="M336" s="36"/>
    </row>
    <row r="337">
      <c r="A337" s="23" t="s">
        <v>292</v>
      </c>
      <c r="B337" s="23" t="s">
        <v>555</v>
      </c>
      <c r="C337" s="29">
        <v>59.0</v>
      </c>
      <c r="D337" s="29">
        <v>5.0</v>
      </c>
      <c r="E337" s="29">
        <v>9.0</v>
      </c>
      <c r="F337" s="29">
        <v>13.0</v>
      </c>
      <c r="G337" s="23" t="s">
        <v>513</v>
      </c>
      <c r="H337" s="23" t="s">
        <v>517</v>
      </c>
      <c r="I337" s="29">
        <v>627.0</v>
      </c>
      <c r="J337" s="29">
        <v>1116.0</v>
      </c>
      <c r="K337" s="29">
        <v>44295.0</v>
      </c>
      <c r="L337" s="30">
        <f t="shared" si="8"/>
        <v>70645.93301</v>
      </c>
      <c r="M337" s="36"/>
    </row>
    <row r="338">
      <c r="A338" s="23" t="s">
        <v>292</v>
      </c>
      <c r="B338" s="23" t="s">
        <v>555</v>
      </c>
      <c r="C338" s="29">
        <v>59.0</v>
      </c>
      <c r="D338" s="29">
        <v>7.0</v>
      </c>
      <c r="E338" s="29">
        <v>9.0</v>
      </c>
      <c r="F338" s="29">
        <v>13.0</v>
      </c>
      <c r="G338" s="23" t="s">
        <v>513</v>
      </c>
      <c r="H338" s="23" t="s">
        <v>518</v>
      </c>
      <c r="I338" s="29">
        <v>189.0</v>
      </c>
      <c r="J338" s="29">
        <v>315.0</v>
      </c>
      <c r="K338" s="29">
        <v>14372.0</v>
      </c>
      <c r="L338" s="30">
        <f t="shared" si="8"/>
        <v>76042.32804</v>
      </c>
      <c r="M338" s="36"/>
    </row>
    <row r="339">
      <c r="A339" s="23" t="s">
        <v>292</v>
      </c>
      <c r="B339" s="23" t="s">
        <v>555</v>
      </c>
      <c r="C339" s="29">
        <v>57.0</v>
      </c>
      <c r="D339" s="29">
        <v>9.0</v>
      </c>
      <c r="E339" s="29">
        <v>9.0</v>
      </c>
      <c r="F339" s="29">
        <v>13.0</v>
      </c>
      <c r="G339" s="23" t="s">
        <v>348</v>
      </c>
      <c r="H339" s="23" t="s">
        <v>554</v>
      </c>
      <c r="I339" s="29">
        <v>-1.0</v>
      </c>
      <c r="J339" s="29">
        <v>-1.0</v>
      </c>
      <c r="K339" s="29">
        <v>-1.0</v>
      </c>
      <c r="L339" s="30">
        <f t="shared" si="8"/>
        <v>1000</v>
      </c>
      <c r="M339" s="36"/>
    </row>
    <row r="340">
      <c r="A340" s="23" t="s">
        <v>321</v>
      </c>
      <c r="B340" s="23" t="s">
        <v>555</v>
      </c>
      <c r="C340" s="29">
        <v>96.0</v>
      </c>
      <c r="D340" s="29">
        <v>0.0</v>
      </c>
      <c r="E340" s="29">
        <v>9.0</v>
      </c>
      <c r="F340" s="29">
        <v>3.0</v>
      </c>
      <c r="G340" s="23" t="s">
        <v>294</v>
      </c>
      <c r="H340" s="23" t="s">
        <v>295</v>
      </c>
      <c r="I340" s="29">
        <v>17968.0</v>
      </c>
      <c r="J340" s="29">
        <v>30566.0</v>
      </c>
      <c r="K340" s="29">
        <v>1351006.0</v>
      </c>
      <c r="L340" s="30">
        <f t="shared" si="8"/>
        <v>75189.55922</v>
      </c>
      <c r="M340" s="23" t="s">
        <v>296</v>
      </c>
    </row>
    <row r="341">
      <c r="A341" s="23" t="s">
        <v>321</v>
      </c>
      <c r="B341" s="23" t="s">
        <v>555</v>
      </c>
      <c r="C341" s="29">
        <v>97.0</v>
      </c>
      <c r="D341" s="29">
        <v>0.0</v>
      </c>
      <c r="E341" s="29">
        <v>9.0</v>
      </c>
      <c r="F341" s="29">
        <v>3.0</v>
      </c>
      <c r="G341" s="23" t="s">
        <v>294</v>
      </c>
      <c r="H341" s="23" t="s">
        <v>298</v>
      </c>
      <c r="I341" s="29">
        <v>17665.0</v>
      </c>
      <c r="J341" s="29">
        <v>29946.0</v>
      </c>
      <c r="K341" s="29">
        <v>1321042.0</v>
      </c>
      <c r="L341" s="30">
        <f t="shared" si="8"/>
        <v>74783.01727</v>
      </c>
      <c r="M341" s="23" t="s">
        <v>299</v>
      </c>
    </row>
    <row r="342">
      <c r="A342" s="23" t="s">
        <v>321</v>
      </c>
      <c r="B342" s="23" t="s">
        <v>555</v>
      </c>
      <c r="C342" s="29">
        <v>97.0</v>
      </c>
      <c r="D342" s="29">
        <v>1.0</v>
      </c>
      <c r="E342" s="29">
        <v>9.0</v>
      </c>
      <c r="F342" s="29">
        <v>3.0</v>
      </c>
      <c r="G342" s="23" t="s">
        <v>294</v>
      </c>
      <c r="H342" s="23" t="s">
        <v>300</v>
      </c>
      <c r="I342" s="29">
        <v>6669.0</v>
      </c>
      <c r="J342" s="29">
        <v>10984.0</v>
      </c>
      <c r="K342" s="29">
        <v>368481.0</v>
      </c>
      <c r="L342" s="30">
        <f t="shared" si="8"/>
        <v>55252.81152</v>
      </c>
      <c r="M342" s="23" t="s">
        <v>302</v>
      </c>
    </row>
    <row r="343">
      <c r="A343" s="23" t="s">
        <v>321</v>
      </c>
      <c r="B343" s="23" t="s">
        <v>555</v>
      </c>
      <c r="C343" s="29">
        <v>97.0</v>
      </c>
      <c r="D343" s="29">
        <v>3.0</v>
      </c>
      <c r="E343" s="29">
        <v>9.0</v>
      </c>
      <c r="F343" s="29">
        <v>3.0</v>
      </c>
      <c r="G343" s="23" t="s">
        <v>294</v>
      </c>
      <c r="H343" s="23" t="s">
        <v>308</v>
      </c>
      <c r="I343" s="29">
        <v>10996.0</v>
      </c>
      <c r="J343" s="29">
        <v>18962.0</v>
      </c>
      <c r="K343" s="29">
        <v>952561.0</v>
      </c>
      <c r="L343" s="30">
        <f t="shared" si="8"/>
        <v>86627.95562</v>
      </c>
      <c r="M343" s="23" t="s">
        <v>309</v>
      </c>
    </row>
    <row r="344">
      <c r="A344" s="23" t="s">
        <v>321</v>
      </c>
      <c r="B344" s="23" t="s">
        <v>555</v>
      </c>
      <c r="C344" s="29">
        <v>98.0</v>
      </c>
      <c r="D344" s="29">
        <v>0.0</v>
      </c>
      <c r="E344" s="29">
        <v>9.0</v>
      </c>
      <c r="F344" s="29">
        <v>3.0</v>
      </c>
      <c r="G344" s="23" t="s">
        <v>294</v>
      </c>
      <c r="H344" s="23" t="s">
        <v>315</v>
      </c>
      <c r="I344" s="29">
        <v>303.0</v>
      </c>
      <c r="J344" s="29">
        <v>620.0</v>
      </c>
      <c r="K344" s="29">
        <v>29964.0</v>
      </c>
      <c r="L344" s="30">
        <f t="shared" si="8"/>
        <v>98891.08911</v>
      </c>
      <c r="M344" s="23" t="s">
        <v>317</v>
      </c>
    </row>
    <row r="345">
      <c r="A345" s="23" t="s">
        <v>321</v>
      </c>
      <c r="B345" s="23" t="s">
        <v>555</v>
      </c>
      <c r="C345" s="29">
        <v>9.0</v>
      </c>
      <c r="D345" s="29">
        <v>3.0</v>
      </c>
      <c r="E345" s="29">
        <v>9.0</v>
      </c>
      <c r="F345" s="29">
        <v>3.0</v>
      </c>
      <c r="G345" s="23" t="s">
        <v>294</v>
      </c>
      <c r="H345" s="23" t="s">
        <v>319</v>
      </c>
      <c r="I345" s="29">
        <v>351849.0</v>
      </c>
      <c r="J345" s="29">
        <v>722715.0</v>
      </c>
      <c r="K345" s="29">
        <v>2.8401218E7</v>
      </c>
      <c r="L345" s="30">
        <f t="shared" si="8"/>
        <v>80719.90541</v>
      </c>
      <c r="M345" s="23" t="s">
        <v>320</v>
      </c>
    </row>
    <row r="346">
      <c r="A346" s="23" t="s">
        <v>321</v>
      </c>
      <c r="B346" s="23" t="s">
        <v>555</v>
      </c>
      <c r="C346" s="29">
        <v>9.0</v>
      </c>
      <c r="D346" s="29">
        <v>13.0</v>
      </c>
      <c r="E346" s="29">
        <v>9.0</v>
      </c>
      <c r="F346" s="29">
        <v>3.0</v>
      </c>
      <c r="G346" s="23" t="s">
        <v>294</v>
      </c>
      <c r="H346" s="23" t="s">
        <v>326</v>
      </c>
      <c r="I346" s="29">
        <v>1897.0</v>
      </c>
      <c r="J346" s="29">
        <v>3231.0</v>
      </c>
      <c r="K346" s="29">
        <v>101830.0</v>
      </c>
      <c r="L346" s="30">
        <f t="shared" si="8"/>
        <v>53679.49394</v>
      </c>
      <c r="M346" s="36"/>
    </row>
    <row r="347">
      <c r="A347" s="23" t="s">
        <v>321</v>
      </c>
      <c r="B347" s="23" t="s">
        <v>555</v>
      </c>
      <c r="C347" s="29">
        <v>9.0</v>
      </c>
      <c r="D347" s="29">
        <v>9.0</v>
      </c>
      <c r="E347" s="29">
        <v>9.0</v>
      </c>
      <c r="F347" s="29">
        <v>3.0</v>
      </c>
      <c r="G347" s="23" t="s">
        <v>294</v>
      </c>
      <c r="H347" s="23" t="s">
        <v>324</v>
      </c>
      <c r="I347" s="29">
        <v>1651.0</v>
      </c>
      <c r="J347" s="29">
        <v>2697.0</v>
      </c>
      <c r="K347" s="29">
        <v>83013.0</v>
      </c>
      <c r="L347" s="30">
        <f t="shared" si="8"/>
        <v>50280.4361</v>
      </c>
      <c r="M347" s="36"/>
    </row>
    <row r="348">
      <c r="A348" s="23" t="s">
        <v>321</v>
      </c>
      <c r="B348" s="23" t="s">
        <v>555</v>
      </c>
      <c r="C348" s="29">
        <v>9.0</v>
      </c>
      <c r="D348" s="29">
        <v>7.0</v>
      </c>
      <c r="E348" s="29">
        <v>9.0</v>
      </c>
      <c r="F348" s="29">
        <v>3.0</v>
      </c>
      <c r="G348" s="23" t="s">
        <v>294</v>
      </c>
      <c r="H348" s="23" t="s">
        <v>327</v>
      </c>
      <c r="I348" s="29">
        <v>1319.0</v>
      </c>
      <c r="J348" s="29">
        <v>2173.0</v>
      </c>
      <c r="K348" s="29">
        <v>85951.0</v>
      </c>
      <c r="L348" s="30">
        <f t="shared" si="8"/>
        <v>65163.76042</v>
      </c>
      <c r="M348" s="36"/>
    </row>
    <row r="349">
      <c r="A349" s="23" t="s">
        <v>321</v>
      </c>
      <c r="B349" s="23" t="s">
        <v>555</v>
      </c>
      <c r="C349" s="29">
        <v>9.0</v>
      </c>
      <c r="D349" s="29">
        <v>5.0</v>
      </c>
      <c r="E349" s="29">
        <v>9.0</v>
      </c>
      <c r="F349" s="29">
        <v>3.0</v>
      </c>
      <c r="G349" s="23" t="s">
        <v>294</v>
      </c>
      <c r="H349" s="23" t="s">
        <v>330</v>
      </c>
      <c r="I349" s="29">
        <v>706.0</v>
      </c>
      <c r="J349" s="29">
        <v>1107.0</v>
      </c>
      <c r="K349" s="29">
        <v>32378.0</v>
      </c>
      <c r="L349" s="30">
        <f t="shared" si="8"/>
        <v>45861.1898</v>
      </c>
      <c r="M349" s="36"/>
    </row>
    <row r="350">
      <c r="A350" s="23" t="s">
        <v>321</v>
      </c>
      <c r="B350" s="23" t="s">
        <v>555</v>
      </c>
      <c r="C350" s="29">
        <v>9.0</v>
      </c>
      <c r="D350" s="29">
        <v>1.0</v>
      </c>
      <c r="E350" s="29">
        <v>9.0</v>
      </c>
      <c r="F350" s="29">
        <v>3.0</v>
      </c>
      <c r="G350" s="23" t="s">
        <v>294</v>
      </c>
      <c r="H350" s="23" t="s">
        <v>333</v>
      </c>
      <c r="I350" s="29">
        <v>466.0</v>
      </c>
      <c r="J350" s="29">
        <v>761.0</v>
      </c>
      <c r="K350" s="29">
        <v>31040.0</v>
      </c>
      <c r="L350" s="30">
        <f t="shared" si="8"/>
        <v>66609.44206</v>
      </c>
      <c r="M350" s="36"/>
    </row>
    <row r="351">
      <c r="A351" s="23" t="s">
        <v>321</v>
      </c>
      <c r="B351" s="23" t="s">
        <v>555</v>
      </c>
      <c r="C351" s="29">
        <v>9.0</v>
      </c>
      <c r="D351" s="29">
        <v>11.0</v>
      </c>
      <c r="E351" s="29">
        <v>9.0</v>
      </c>
      <c r="F351" s="29">
        <v>3.0</v>
      </c>
      <c r="G351" s="23" t="s">
        <v>294</v>
      </c>
      <c r="H351" s="23" t="s">
        <v>334</v>
      </c>
      <c r="I351" s="29">
        <v>461.0</v>
      </c>
      <c r="J351" s="29">
        <v>741.0</v>
      </c>
      <c r="K351" s="29">
        <v>27300.0</v>
      </c>
      <c r="L351" s="30">
        <f t="shared" si="8"/>
        <v>59219.08894</v>
      </c>
      <c r="M351" s="36"/>
    </row>
    <row r="352">
      <c r="A352" s="23" t="s">
        <v>321</v>
      </c>
      <c r="B352" s="23" t="s">
        <v>555</v>
      </c>
      <c r="C352" s="29">
        <v>9.0</v>
      </c>
      <c r="D352" s="29">
        <v>15.0</v>
      </c>
      <c r="E352" s="29">
        <v>9.0</v>
      </c>
      <c r="F352" s="29">
        <v>3.0</v>
      </c>
      <c r="G352" s="23" t="s">
        <v>294</v>
      </c>
      <c r="H352" s="23" t="s">
        <v>335</v>
      </c>
      <c r="I352" s="29">
        <v>169.0</v>
      </c>
      <c r="J352" s="29">
        <v>274.0</v>
      </c>
      <c r="K352" s="29">
        <v>6970.0</v>
      </c>
      <c r="L352" s="30">
        <f t="shared" si="8"/>
        <v>41242.60355</v>
      </c>
      <c r="M352" s="36"/>
    </row>
    <row r="353">
      <c r="A353" s="23" t="s">
        <v>321</v>
      </c>
      <c r="B353" s="23" t="s">
        <v>555</v>
      </c>
      <c r="C353" s="29">
        <v>96.0</v>
      </c>
      <c r="D353" s="29">
        <v>0.0</v>
      </c>
      <c r="E353" s="29">
        <v>9.0</v>
      </c>
      <c r="F353" s="29">
        <v>13.0</v>
      </c>
      <c r="G353" s="23" t="s">
        <v>294</v>
      </c>
      <c r="H353" s="23" t="s">
        <v>519</v>
      </c>
      <c r="I353" s="29">
        <v>4261.0</v>
      </c>
      <c r="J353" s="29">
        <v>6962.0</v>
      </c>
      <c r="K353" s="29">
        <v>252330.0</v>
      </c>
      <c r="L353" s="30">
        <f t="shared" si="8"/>
        <v>59218.49331</v>
      </c>
      <c r="M353" s="23" t="s">
        <v>296</v>
      </c>
    </row>
    <row r="354">
      <c r="A354" s="23" t="s">
        <v>321</v>
      </c>
      <c r="B354" s="23" t="s">
        <v>555</v>
      </c>
      <c r="C354" s="29">
        <v>97.0</v>
      </c>
      <c r="D354" s="29">
        <v>0.0</v>
      </c>
      <c r="E354" s="29">
        <v>9.0</v>
      </c>
      <c r="F354" s="29">
        <v>13.0</v>
      </c>
      <c r="G354" s="23" t="s">
        <v>294</v>
      </c>
      <c r="H354" s="23" t="s">
        <v>520</v>
      </c>
      <c r="I354" s="29">
        <v>4234.0</v>
      </c>
      <c r="J354" s="29">
        <v>6915.0</v>
      </c>
      <c r="K354" s="29">
        <v>250591.0</v>
      </c>
      <c r="L354" s="30">
        <f t="shared" si="8"/>
        <v>59185.40387</v>
      </c>
      <c r="M354" s="23" t="s">
        <v>299</v>
      </c>
    </row>
    <row r="355">
      <c r="A355" s="23" t="s">
        <v>321</v>
      </c>
      <c r="B355" s="23" t="s">
        <v>555</v>
      </c>
      <c r="C355" s="29">
        <v>97.0</v>
      </c>
      <c r="D355" s="29">
        <v>1.0</v>
      </c>
      <c r="E355" s="29">
        <v>9.0</v>
      </c>
      <c r="F355" s="29">
        <v>13.0</v>
      </c>
      <c r="G355" s="23" t="s">
        <v>294</v>
      </c>
      <c r="H355" s="23" t="s">
        <v>522</v>
      </c>
      <c r="I355" s="29">
        <v>2510.0</v>
      </c>
      <c r="J355" s="29">
        <v>3992.0</v>
      </c>
      <c r="K355" s="29">
        <v>128561.0</v>
      </c>
      <c r="L355" s="30">
        <f t="shared" si="8"/>
        <v>51219.52191</v>
      </c>
      <c r="M355" s="23" t="s">
        <v>302</v>
      </c>
    </row>
    <row r="356">
      <c r="A356" s="23" t="s">
        <v>321</v>
      </c>
      <c r="B356" s="23" t="s">
        <v>555</v>
      </c>
      <c r="C356" s="29">
        <v>97.0</v>
      </c>
      <c r="D356" s="29">
        <v>3.0</v>
      </c>
      <c r="E356" s="29">
        <v>9.0</v>
      </c>
      <c r="F356" s="29">
        <v>13.0</v>
      </c>
      <c r="G356" s="23" t="s">
        <v>294</v>
      </c>
      <c r="H356" s="23" t="s">
        <v>523</v>
      </c>
      <c r="I356" s="29">
        <v>1724.0</v>
      </c>
      <c r="J356" s="29">
        <v>2923.0</v>
      </c>
      <c r="K356" s="29">
        <v>122029.0</v>
      </c>
      <c r="L356" s="30">
        <f t="shared" si="8"/>
        <v>70782.4826</v>
      </c>
      <c r="M356" s="23" t="s">
        <v>309</v>
      </c>
    </row>
    <row r="357">
      <c r="A357" s="23" t="s">
        <v>321</v>
      </c>
      <c r="B357" s="23" t="s">
        <v>555</v>
      </c>
      <c r="C357" s="29">
        <v>98.0</v>
      </c>
      <c r="D357" s="29">
        <v>0.0</v>
      </c>
      <c r="E357" s="29">
        <v>9.0</v>
      </c>
      <c r="F357" s="29">
        <v>13.0</v>
      </c>
      <c r="G357" s="23" t="s">
        <v>294</v>
      </c>
      <c r="H357" s="23" t="s">
        <v>530</v>
      </c>
      <c r="I357" s="29">
        <v>27.0</v>
      </c>
      <c r="J357" s="29">
        <v>47.0</v>
      </c>
      <c r="K357" s="29">
        <v>1739.0</v>
      </c>
      <c r="L357" s="30">
        <f t="shared" si="8"/>
        <v>64407.40741</v>
      </c>
      <c r="M357" s="23" t="s">
        <v>317</v>
      </c>
    </row>
    <row r="358">
      <c r="A358" s="23" t="s">
        <v>321</v>
      </c>
      <c r="B358" s="23" t="s">
        <v>555</v>
      </c>
      <c r="C358" s="29">
        <v>9.0</v>
      </c>
      <c r="D358" s="29">
        <v>13.0</v>
      </c>
      <c r="E358" s="29">
        <v>9.0</v>
      </c>
      <c r="F358" s="29">
        <v>13.0</v>
      </c>
      <c r="G358" s="23" t="s">
        <v>294</v>
      </c>
      <c r="H358" s="23" t="s">
        <v>538</v>
      </c>
      <c r="I358" s="29">
        <v>53118.0</v>
      </c>
      <c r="J358" s="29">
        <v>112632.0</v>
      </c>
      <c r="K358" s="29">
        <v>4539535.0</v>
      </c>
      <c r="L358" s="30">
        <f t="shared" si="8"/>
        <v>85461.33138</v>
      </c>
      <c r="M358" s="23" t="s">
        <v>320</v>
      </c>
    </row>
    <row r="359">
      <c r="A359" s="23" t="s">
        <v>321</v>
      </c>
      <c r="B359" s="23" t="s">
        <v>555</v>
      </c>
      <c r="C359" s="29">
        <v>9.0</v>
      </c>
      <c r="D359" s="29">
        <v>3.0</v>
      </c>
      <c r="E359" s="29">
        <v>9.0</v>
      </c>
      <c r="F359" s="29">
        <v>13.0</v>
      </c>
      <c r="G359" s="23" t="s">
        <v>294</v>
      </c>
      <c r="H359" s="23" t="s">
        <v>540</v>
      </c>
      <c r="I359" s="29">
        <v>1668.0</v>
      </c>
      <c r="J359" s="29">
        <v>2702.0</v>
      </c>
      <c r="K359" s="29">
        <v>87242.0</v>
      </c>
      <c r="L359" s="30">
        <f t="shared" si="8"/>
        <v>52303.35731</v>
      </c>
      <c r="M359" s="36"/>
    </row>
    <row r="360">
      <c r="A360" s="23" t="s">
        <v>321</v>
      </c>
      <c r="B360" s="23" t="s">
        <v>555</v>
      </c>
      <c r="C360" s="29">
        <v>9.0</v>
      </c>
      <c r="D360" s="29">
        <v>15.0</v>
      </c>
      <c r="E360" s="29">
        <v>9.0</v>
      </c>
      <c r="F360" s="29">
        <v>13.0</v>
      </c>
      <c r="G360" s="23" t="s">
        <v>294</v>
      </c>
      <c r="H360" s="23" t="s">
        <v>335</v>
      </c>
      <c r="I360" s="29">
        <v>306.0</v>
      </c>
      <c r="J360" s="29">
        <v>487.0</v>
      </c>
      <c r="K360" s="29">
        <v>11530.0</v>
      </c>
      <c r="L360" s="30">
        <f t="shared" si="8"/>
        <v>37679.73856</v>
      </c>
      <c r="M360" s="36"/>
    </row>
    <row r="361">
      <c r="A361" s="23" t="s">
        <v>321</v>
      </c>
      <c r="B361" s="23" t="s">
        <v>555</v>
      </c>
      <c r="C361" s="29">
        <v>9.0</v>
      </c>
      <c r="D361" s="29">
        <v>11.0</v>
      </c>
      <c r="E361" s="29">
        <v>9.0</v>
      </c>
      <c r="F361" s="29">
        <v>13.0</v>
      </c>
      <c r="G361" s="23" t="s">
        <v>294</v>
      </c>
      <c r="H361" s="23" t="s">
        <v>334</v>
      </c>
      <c r="I361" s="29">
        <v>198.0</v>
      </c>
      <c r="J361" s="29">
        <v>299.0</v>
      </c>
      <c r="K361" s="29">
        <v>9996.0</v>
      </c>
      <c r="L361" s="30">
        <f t="shared" si="8"/>
        <v>50484.84848</v>
      </c>
      <c r="M361" s="36"/>
    </row>
    <row r="362">
      <c r="A362" s="23" t="s">
        <v>321</v>
      </c>
      <c r="B362" s="23" t="s">
        <v>555</v>
      </c>
      <c r="C362" s="29">
        <v>9.0</v>
      </c>
      <c r="D362" s="29">
        <v>7.0</v>
      </c>
      <c r="E362" s="29">
        <v>9.0</v>
      </c>
      <c r="F362" s="29">
        <v>13.0</v>
      </c>
      <c r="G362" s="23" t="s">
        <v>294</v>
      </c>
      <c r="H362" s="23" t="s">
        <v>327</v>
      </c>
      <c r="I362" s="29">
        <v>127.0</v>
      </c>
      <c r="J362" s="29">
        <v>205.0</v>
      </c>
      <c r="K362" s="29">
        <v>9187.0</v>
      </c>
      <c r="L362" s="30">
        <f t="shared" si="8"/>
        <v>72338.58268</v>
      </c>
      <c r="M362" s="36"/>
    </row>
    <row r="363">
      <c r="A363" s="23" t="s">
        <v>321</v>
      </c>
      <c r="B363" s="23" t="s">
        <v>555</v>
      </c>
      <c r="C363" s="29">
        <v>9.0</v>
      </c>
      <c r="D363" s="29">
        <v>9.0</v>
      </c>
      <c r="E363" s="29">
        <v>9.0</v>
      </c>
      <c r="F363" s="29">
        <v>13.0</v>
      </c>
      <c r="G363" s="23" t="s">
        <v>294</v>
      </c>
      <c r="H363" s="23" t="s">
        <v>324</v>
      </c>
      <c r="I363" s="29">
        <v>109.0</v>
      </c>
      <c r="J363" s="29">
        <v>168.0</v>
      </c>
      <c r="K363" s="29">
        <v>5405.0</v>
      </c>
      <c r="L363" s="30">
        <f t="shared" si="8"/>
        <v>49587.15596</v>
      </c>
      <c r="M363" s="36"/>
    </row>
    <row r="364">
      <c r="A364" s="23" t="s">
        <v>321</v>
      </c>
      <c r="B364" s="23" t="s">
        <v>555</v>
      </c>
      <c r="C364" s="29">
        <v>9.0</v>
      </c>
      <c r="D364" s="29">
        <v>1.0</v>
      </c>
      <c r="E364" s="29">
        <v>9.0</v>
      </c>
      <c r="F364" s="29">
        <v>13.0</v>
      </c>
      <c r="G364" s="23" t="s">
        <v>294</v>
      </c>
      <c r="H364" s="23" t="s">
        <v>333</v>
      </c>
      <c r="I364" s="29">
        <v>67.0</v>
      </c>
      <c r="J364" s="29">
        <v>78.0</v>
      </c>
      <c r="K364" s="29">
        <v>3604.0</v>
      </c>
      <c r="L364" s="30">
        <f t="shared" si="8"/>
        <v>53791.04478</v>
      </c>
      <c r="M364" s="36"/>
    </row>
    <row r="365">
      <c r="A365" s="23" t="s">
        <v>321</v>
      </c>
      <c r="B365" s="23" t="s">
        <v>555</v>
      </c>
      <c r="C365" s="29">
        <v>9.0</v>
      </c>
      <c r="D365" s="29">
        <v>5.0</v>
      </c>
      <c r="E365" s="29">
        <v>9.0</v>
      </c>
      <c r="F365" s="29">
        <v>13.0</v>
      </c>
      <c r="G365" s="23" t="s">
        <v>294</v>
      </c>
      <c r="H365" s="23" t="s">
        <v>330</v>
      </c>
      <c r="I365" s="29">
        <v>35.0</v>
      </c>
      <c r="J365" s="29">
        <v>53.0</v>
      </c>
      <c r="K365" s="29">
        <v>1597.0</v>
      </c>
      <c r="L365" s="30">
        <f t="shared" si="8"/>
        <v>45628.57143</v>
      </c>
      <c r="M365" s="36"/>
    </row>
    <row r="366">
      <c r="A366" s="23" t="s">
        <v>321</v>
      </c>
      <c r="B366" s="23" t="s">
        <v>293</v>
      </c>
      <c r="C366" s="29">
        <v>9.0</v>
      </c>
      <c r="D366" s="29">
        <v>3.0</v>
      </c>
      <c r="E366" s="29">
        <v>96.0</v>
      </c>
      <c r="F366" s="29">
        <v>0.0</v>
      </c>
      <c r="G366" s="23" t="s">
        <v>294</v>
      </c>
      <c r="H366" s="23" t="s">
        <v>295</v>
      </c>
      <c r="I366" s="29">
        <v>15030.0</v>
      </c>
      <c r="J366" s="29">
        <v>25468.0</v>
      </c>
      <c r="K366" s="29">
        <v>879189.0</v>
      </c>
      <c r="L366" s="30">
        <f t="shared" si="8"/>
        <v>58495.60878</v>
      </c>
      <c r="M366" s="23" t="s">
        <v>296</v>
      </c>
    </row>
    <row r="367">
      <c r="A367" s="23" t="s">
        <v>321</v>
      </c>
      <c r="B367" s="23" t="s">
        <v>293</v>
      </c>
      <c r="C367" s="29">
        <v>9.0</v>
      </c>
      <c r="D367" s="29">
        <v>3.0</v>
      </c>
      <c r="E367" s="29">
        <v>97.0</v>
      </c>
      <c r="F367" s="29">
        <v>0.0</v>
      </c>
      <c r="G367" s="23" t="s">
        <v>294</v>
      </c>
      <c r="H367" s="23" t="s">
        <v>298</v>
      </c>
      <c r="I367" s="29">
        <v>14837.0</v>
      </c>
      <c r="J367" s="29">
        <v>25062.0</v>
      </c>
      <c r="K367" s="29">
        <v>862546.0</v>
      </c>
      <c r="L367" s="30">
        <f t="shared" si="8"/>
        <v>58134.79814</v>
      </c>
      <c r="M367" s="23" t="s">
        <v>299</v>
      </c>
    </row>
    <row r="368">
      <c r="A368" s="23" t="s">
        <v>321</v>
      </c>
      <c r="B368" s="23" t="s">
        <v>293</v>
      </c>
      <c r="C368" s="29">
        <v>9.0</v>
      </c>
      <c r="D368" s="29">
        <v>3.0</v>
      </c>
      <c r="E368" s="29">
        <v>97.0</v>
      </c>
      <c r="F368" s="29">
        <v>1.0</v>
      </c>
      <c r="G368" s="23" t="s">
        <v>294</v>
      </c>
      <c r="H368" s="23" t="s">
        <v>300</v>
      </c>
      <c r="I368" s="29">
        <v>6680.0</v>
      </c>
      <c r="J368" s="29">
        <v>10896.0</v>
      </c>
      <c r="K368" s="29">
        <v>364512.0</v>
      </c>
      <c r="L368" s="30">
        <f t="shared" si="8"/>
        <v>54567.66467</v>
      </c>
      <c r="M368" s="23" t="s">
        <v>302</v>
      </c>
    </row>
    <row r="369">
      <c r="A369" s="23" t="s">
        <v>321</v>
      </c>
      <c r="B369" s="23" t="s">
        <v>293</v>
      </c>
      <c r="C369" s="29">
        <v>9.0</v>
      </c>
      <c r="D369" s="29">
        <v>3.0</v>
      </c>
      <c r="E369" s="29">
        <v>97.0</v>
      </c>
      <c r="F369" s="29">
        <v>3.0</v>
      </c>
      <c r="G369" s="23" t="s">
        <v>294</v>
      </c>
      <c r="H369" s="23" t="s">
        <v>308</v>
      </c>
      <c r="I369" s="29">
        <v>8157.0</v>
      </c>
      <c r="J369" s="29">
        <v>14166.0</v>
      </c>
      <c r="K369" s="29">
        <v>498034.0</v>
      </c>
      <c r="L369" s="30">
        <f t="shared" si="8"/>
        <v>61056.0255</v>
      </c>
      <c r="M369" s="23" t="s">
        <v>309</v>
      </c>
    </row>
    <row r="370">
      <c r="A370" s="23" t="s">
        <v>321</v>
      </c>
      <c r="B370" s="23" t="s">
        <v>293</v>
      </c>
      <c r="C370" s="29">
        <v>9.0</v>
      </c>
      <c r="D370" s="29">
        <v>3.0</v>
      </c>
      <c r="E370" s="29">
        <v>98.0</v>
      </c>
      <c r="F370" s="29">
        <v>0.0</v>
      </c>
      <c r="G370" s="23" t="s">
        <v>294</v>
      </c>
      <c r="H370" s="23" t="s">
        <v>315</v>
      </c>
      <c r="I370" s="29">
        <v>193.0</v>
      </c>
      <c r="J370" s="29">
        <v>406.0</v>
      </c>
      <c r="K370" s="29">
        <v>16643.0</v>
      </c>
      <c r="L370" s="30">
        <f t="shared" si="8"/>
        <v>86233.16062</v>
      </c>
      <c r="M370" s="23" t="s">
        <v>317</v>
      </c>
    </row>
    <row r="371">
      <c r="A371" s="23" t="s">
        <v>321</v>
      </c>
      <c r="B371" s="23" t="s">
        <v>293</v>
      </c>
      <c r="C371" s="29">
        <v>9.0</v>
      </c>
      <c r="D371" s="29">
        <v>3.0</v>
      </c>
      <c r="E371" s="29">
        <v>9.0</v>
      </c>
      <c r="F371" s="29">
        <v>3.0</v>
      </c>
      <c r="G371" s="23" t="s">
        <v>294</v>
      </c>
      <c r="H371" s="23" t="s">
        <v>319</v>
      </c>
      <c r="I371" s="29">
        <v>351849.0</v>
      </c>
      <c r="J371" s="29">
        <v>722715.0</v>
      </c>
      <c r="K371" s="29">
        <v>2.8401218E7</v>
      </c>
      <c r="L371" s="30">
        <f t="shared" si="8"/>
        <v>80719.90541</v>
      </c>
      <c r="M371" s="23" t="s">
        <v>320</v>
      </c>
    </row>
    <row r="372">
      <c r="A372" s="23" t="s">
        <v>321</v>
      </c>
      <c r="B372" s="23" t="s">
        <v>293</v>
      </c>
      <c r="C372" s="29">
        <v>9.0</v>
      </c>
      <c r="D372" s="29">
        <v>3.0</v>
      </c>
      <c r="E372" s="29">
        <v>9.0</v>
      </c>
      <c r="F372" s="29">
        <v>9.0</v>
      </c>
      <c r="G372" s="23" t="s">
        <v>294</v>
      </c>
      <c r="H372" s="23" t="s">
        <v>324</v>
      </c>
      <c r="I372" s="29">
        <v>1864.0</v>
      </c>
      <c r="J372" s="29">
        <v>3119.0</v>
      </c>
      <c r="K372" s="29">
        <v>95005.0</v>
      </c>
      <c r="L372" s="30">
        <f t="shared" si="8"/>
        <v>50968.34764</v>
      </c>
      <c r="M372" s="36"/>
    </row>
    <row r="373">
      <c r="A373" s="23" t="s">
        <v>321</v>
      </c>
      <c r="B373" s="23" t="s">
        <v>293</v>
      </c>
      <c r="C373" s="29">
        <v>9.0</v>
      </c>
      <c r="D373" s="29">
        <v>3.0</v>
      </c>
      <c r="E373" s="29">
        <v>9.0</v>
      </c>
      <c r="F373" s="29">
        <v>13.0</v>
      </c>
      <c r="G373" s="23" t="s">
        <v>294</v>
      </c>
      <c r="H373" s="23" t="s">
        <v>326</v>
      </c>
      <c r="I373" s="29">
        <v>1668.0</v>
      </c>
      <c r="J373" s="29">
        <v>2702.0</v>
      </c>
      <c r="K373" s="29">
        <v>87242.0</v>
      </c>
      <c r="L373" s="30">
        <f t="shared" si="8"/>
        <v>52303.35731</v>
      </c>
      <c r="M373" s="36"/>
    </row>
    <row r="374">
      <c r="A374" s="23" t="s">
        <v>321</v>
      </c>
      <c r="B374" s="23" t="s">
        <v>293</v>
      </c>
      <c r="C374" s="29">
        <v>9.0</v>
      </c>
      <c r="D374" s="29">
        <v>3.0</v>
      </c>
      <c r="E374" s="29">
        <v>9.0</v>
      </c>
      <c r="F374" s="29">
        <v>7.0</v>
      </c>
      <c r="G374" s="23" t="s">
        <v>294</v>
      </c>
      <c r="H374" s="23" t="s">
        <v>327</v>
      </c>
      <c r="I374" s="29">
        <v>1250.0</v>
      </c>
      <c r="J374" s="29">
        <v>2034.0</v>
      </c>
      <c r="K374" s="29">
        <v>78949.0</v>
      </c>
      <c r="L374" s="30">
        <f t="shared" si="8"/>
        <v>63159.2</v>
      </c>
      <c r="M374" s="36"/>
    </row>
    <row r="375">
      <c r="A375" s="23" t="s">
        <v>321</v>
      </c>
      <c r="B375" s="23" t="s">
        <v>293</v>
      </c>
      <c r="C375" s="29">
        <v>9.0</v>
      </c>
      <c r="D375" s="29">
        <v>3.0</v>
      </c>
      <c r="E375" s="29">
        <v>9.0</v>
      </c>
      <c r="F375" s="29">
        <v>5.0</v>
      </c>
      <c r="G375" s="23" t="s">
        <v>294</v>
      </c>
      <c r="H375" s="23" t="s">
        <v>330</v>
      </c>
      <c r="I375" s="29">
        <v>742.0</v>
      </c>
      <c r="J375" s="29">
        <v>1168.0</v>
      </c>
      <c r="K375" s="29">
        <v>39090.0</v>
      </c>
      <c r="L375" s="30">
        <f t="shared" si="8"/>
        <v>52681.9407</v>
      </c>
      <c r="M375" s="36"/>
    </row>
    <row r="376">
      <c r="A376" s="23" t="s">
        <v>321</v>
      </c>
      <c r="B376" s="23" t="s">
        <v>293</v>
      </c>
      <c r="C376" s="29">
        <v>9.0</v>
      </c>
      <c r="D376" s="29">
        <v>3.0</v>
      </c>
      <c r="E376" s="29">
        <v>9.0</v>
      </c>
      <c r="F376" s="29">
        <v>11.0</v>
      </c>
      <c r="G376" s="23" t="s">
        <v>294</v>
      </c>
      <c r="H376" s="23" t="s">
        <v>334</v>
      </c>
      <c r="I376" s="29">
        <v>459.0</v>
      </c>
      <c r="J376" s="29">
        <v>715.0</v>
      </c>
      <c r="K376" s="29">
        <v>24574.0</v>
      </c>
      <c r="L376" s="30">
        <f t="shared" si="8"/>
        <v>53538.12636</v>
      </c>
      <c r="M376" s="36"/>
    </row>
    <row r="377">
      <c r="A377" s="23" t="s">
        <v>321</v>
      </c>
      <c r="B377" s="23" t="s">
        <v>293</v>
      </c>
      <c r="C377" s="29">
        <v>9.0</v>
      </c>
      <c r="D377" s="29">
        <v>3.0</v>
      </c>
      <c r="E377" s="29">
        <v>9.0</v>
      </c>
      <c r="F377" s="29">
        <v>1.0</v>
      </c>
      <c r="G377" s="23" t="s">
        <v>294</v>
      </c>
      <c r="H377" s="23" t="s">
        <v>333</v>
      </c>
      <c r="I377" s="29">
        <v>445.0</v>
      </c>
      <c r="J377" s="29">
        <v>738.0</v>
      </c>
      <c r="K377" s="29">
        <v>30418.0</v>
      </c>
      <c r="L377" s="30">
        <f t="shared" si="8"/>
        <v>68355.05618</v>
      </c>
      <c r="M377" s="36"/>
    </row>
    <row r="378">
      <c r="A378" s="23" t="s">
        <v>321</v>
      </c>
      <c r="B378" s="23" t="s">
        <v>293</v>
      </c>
      <c r="C378" s="29">
        <v>9.0</v>
      </c>
      <c r="D378" s="29">
        <v>3.0</v>
      </c>
      <c r="E378" s="29">
        <v>9.0</v>
      </c>
      <c r="F378" s="29">
        <v>15.0</v>
      </c>
      <c r="G378" s="23" t="s">
        <v>294</v>
      </c>
      <c r="H378" s="23" t="s">
        <v>335</v>
      </c>
      <c r="I378" s="29">
        <v>252.0</v>
      </c>
      <c r="J378" s="29">
        <v>420.0</v>
      </c>
      <c r="K378" s="29">
        <v>9235.0</v>
      </c>
      <c r="L378" s="30">
        <f t="shared" si="8"/>
        <v>36646.8254</v>
      </c>
      <c r="M378" s="36"/>
    </row>
    <row r="379">
      <c r="A379" s="23" t="s">
        <v>321</v>
      </c>
      <c r="B379" s="23" t="s">
        <v>293</v>
      </c>
      <c r="C379" s="29">
        <v>9.0</v>
      </c>
      <c r="D379" s="29">
        <v>13.0</v>
      </c>
      <c r="E379" s="29">
        <v>96.0</v>
      </c>
      <c r="F379" s="29">
        <v>0.0</v>
      </c>
      <c r="G379" s="23" t="s">
        <v>294</v>
      </c>
      <c r="H379" s="23" t="s">
        <v>519</v>
      </c>
      <c r="I379" s="29">
        <v>3989.0</v>
      </c>
      <c r="J379" s="29">
        <v>6617.0</v>
      </c>
      <c r="K379" s="29">
        <v>210012.0</v>
      </c>
      <c r="L379" s="30">
        <f t="shared" si="8"/>
        <v>52647.7814</v>
      </c>
      <c r="M379" s="23" t="s">
        <v>296</v>
      </c>
    </row>
    <row r="380">
      <c r="A380" s="23" t="s">
        <v>321</v>
      </c>
      <c r="B380" s="23" t="s">
        <v>293</v>
      </c>
      <c r="C380" s="29">
        <v>9.0</v>
      </c>
      <c r="D380" s="29">
        <v>13.0</v>
      </c>
      <c r="E380" s="29">
        <v>97.0</v>
      </c>
      <c r="F380" s="29">
        <v>0.0</v>
      </c>
      <c r="G380" s="23" t="s">
        <v>294</v>
      </c>
      <c r="H380" s="23" t="s">
        <v>520</v>
      </c>
      <c r="I380" s="29">
        <v>3976.0</v>
      </c>
      <c r="J380" s="29">
        <v>6590.0</v>
      </c>
      <c r="K380" s="29">
        <v>209275.0</v>
      </c>
      <c r="L380" s="30">
        <f t="shared" si="8"/>
        <v>52634.55734</v>
      </c>
      <c r="M380" s="23" t="s">
        <v>299</v>
      </c>
    </row>
    <row r="381">
      <c r="A381" s="23" t="s">
        <v>321</v>
      </c>
      <c r="B381" s="23" t="s">
        <v>293</v>
      </c>
      <c r="C381" s="29">
        <v>9.0</v>
      </c>
      <c r="D381" s="29">
        <v>13.0</v>
      </c>
      <c r="E381" s="29">
        <v>97.0</v>
      </c>
      <c r="F381" s="29">
        <v>1.0</v>
      </c>
      <c r="G381" s="23" t="s">
        <v>294</v>
      </c>
      <c r="H381" s="23" t="s">
        <v>522</v>
      </c>
      <c r="I381" s="29">
        <v>2698.0</v>
      </c>
      <c r="J381" s="29">
        <v>4497.0</v>
      </c>
      <c r="K381" s="29">
        <v>139638.0</v>
      </c>
      <c r="L381" s="30">
        <f t="shared" si="8"/>
        <v>51756.11564</v>
      </c>
      <c r="M381" s="23" t="s">
        <v>302</v>
      </c>
    </row>
    <row r="382">
      <c r="A382" s="23" t="s">
        <v>321</v>
      </c>
      <c r="B382" s="23" t="s">
        <v>293</v>
      </c>
      <c r="C382" s="29">
        <v>9.0</v>
      </c>
      <c r="D382" s="29">
        <v>13.0</v>
      </c>
      <c r="E382" s="29">
        <v>97.0</v>
      </c>
      <c r="F382" s="29">
        <v>3.0</v>
      </c>
      <c r="G382" s="23" t="s">
        <v>294</v>
      </c>
      <c r="H382" s="23" t="s">
        <v>523</v>
      </c>
      <c r="I382" s="29">
        <v>1278.0</v>
      </c>
      <c r="J382" s="29">
        <v>2093.0</v>
      </c>
      <c r="K382" s="29">
        <v>69637.0</v>
      </c>
      <c r="L382" s="30">
        <f t="shared" si="8"/>
        <v>54489.04538</v>
      </c>
      <c r="M382" s="23" t="s">
        <v>309</v>
      </c>
    </row>
    <row r="383">
      <c r="A383" s="23" t="s">
        <v>321</v>
      </c>
      <c r="B383" s="23" t="s">
        <v>293</v>
      </c>
      <c r="C383" s="29">
        <v>9.0</v>
      </c>
      <c r="D383" s="29">
        <v>13.0</v>
      </c>
      <c r="E383" s="29">
        <v>98.0</v>
      </c>
      <c r="F383" s="29">
        <v>0.0</v>
      </c>
      <c r="G383" s="23" t="s">
        <v>294</v>
      </c>
      <c r="H383" s="23" t="s">
        <v>530</v>
      </c>
      <c r="I383" s="29">
        <v>13.0</v>
      </c>
      <c r="J383" s="29">
        <v>27.0</v>
      </c>
      <c r="K383" s="29">
        <v>738.0</v>
      </c>
      <c r="L383" s="30">
        <f t="shared" si="8"/>
        <v>56769.23077</v>
      </c>
      <c r="M383" s="23" t="s">
        <v>317</v>
      </c>
    </row>
    <row r="384">
      <c r="A384" s="23" t="s">
        <v>321</v>
      </c>
      <c r="B384" s="23" t="s">
        <v>293</v>
      </c>
      <c r="C384" s="29">
        <v>9.0</v>
      </c>
      <c r="D384" s="29">
        <v>13.0</v>
      </c>
      <c r="E384" s="29">
        <v>9.0</v>
      </c>
      <c r="F384" s="29">
        <v>13.0</v>
      </c>
      <c r="G384" s="23" t="s">
        <v>294</v>
      </c>
      <c r="H384" s="23" t="s">
        <v>538</v>
      </c>
      <c r="I384" s="29">
        <v>53118.0</v>
      </c>
      <c r="J384" s="29">
        <v>112632.0</v>
      </c>
      <c r="K384" s="29">
        <v>4539535.0</v>
      </c>
      <c r="L384" s="30">
        <f t="shared" si="8"/>
        <v>85461.33138</v>
      </c>
      <c r="M384" s="23" t="s">
        <v>320</v>
      </c>
    </row>
    <row r="385">
      <c r="A385" s="23" t="s">
        <v>321</v>
      </c>
      <c r="B385" s="23" t="s">
        <v>293</v>
      </c>
      <c r="C385" s="29">
        <v>9.0</v>
      </c>
      <c r="D385" s="29">
        <v>13.0</v>
      </c>
      <c r="E385" s="29">
        <v>9.0</v>
      </c>
      <c r="F385" s="29">
        <v>3.0</v>
      </c>
      <c r="G385" s="23" t="s">
        <v>294</v>
      </c>
      <c r="H385" s="23" t="s">
        <v>540</v>
      </c>
      <c r="I385" s="29">
        <v>1897.0</v>
      </c>
      <c r="J385" s="29">
        <v>3231.0</v>
      </c>
      <c r="K385" s="29">
        <v>101830.0</v>
      </c>
      <c r="L385" s="30">
        <f t="shared" si="8"/>
        <v>53679.49394</v>
      </c>
      <c r="M385" s="36"/>
    </row>
    <row r="386">
      <c r="A386" s="23" t="s">
        <v>321</v>
      </c>
      <c r="B386" s="23" t="s">
        <v>293</v>
      </c>
      <c r="C386" s="29">
        <v>9.0</v>
      </c>
      <c r="D386" s="29">
        <v>13.0</v>
      </c>
      <c r="E386" s="29">
        <v>9.0</v>
      </c>
      <c r="F386" s="29">
        <v>15.0</v>
      </c>
      <c r="G386" s="23" t="s">
        <v>294</v>
      </c>
      <c r="H386" s="23" t="s">
        <v>335</v>
      </c>
      <c r="I386" s="29">
        <v>309.0</v>
      </c>
      <c r="J386" s="29">
        <v>522.0</v>
      </c>
      <c r="K386" s="29">
        <v>13013.0</v>
      </c>
      <c r="L386" s="30">
        <f t="shared" si="8"/>
        <v>42113.26861</v>
      </c>
      <c r="M386" s="36"/>
    </row>
    <row r="387">
      <c r="A387" s="23" t="s">
        <v>321</v>
      </c>
      <c r="B387" s="23" t="s">
        <v>293</v>
      </c>
      <c r="C387" s="29">
        <v>9.0</v>
      </c>
      <c r="D387" s="29">
        <v>13.0</v>
      </c>
      <c r="E387" s="29">
        <v>9.0</v>
      </c>
      <c r="F387" s="29">
        <v>11.0</v>
      </c>
      <c r="G387" s="23" t="s">
        <v>294</v>
      </c>
      <c r="H387" s="23" t="s">
        <v>334</v>
      </c>
      <c r="I387" s="29">
        <v>167.0</v>
      </c>
      <c r="J387" s="29">
        <v>254.0</v>
      </c>
      <c r="K387" s="29">
        <v>7819.0</v>
      </c>
      <c r="L387" s="30">
        <f t="shared" si="8"/>
        <v>46820.35928</v>
      </c>
      <c r="M387" s="36"/>
    </row>
    <row r="388">
      <c r="A388" s="23" t="s">
        <v>321</v>
      </c>
      <c r="B388" s="23" t="s">
        <v>293</v>
      </c>
      <c r="C388" s="29">
        <v>9.0</v>
      </c>
      <c r="D388" s="29">
        <v>13.0</v>
      </c>
      <c r="E388" s="29">
        <v>9.0</v>
      </c>
      <c r="F388" s="29">
        <v>9.0</v>
      </c>
      <c r="G388" s="23" t="s">
        <v>294</v>
      </c>
      <c r="H388" s="23" t="s">
        <v>324</v>
      </c>
      <c r="I388" s="29">
        <v>122.0</v>
      </c>
      <c r="J388" s="29">
        <v>171.0</v>
      </c>
      <c r="K388" s="29">
        <v>5596.0</v>
      </c>
      <c r="L388" s="30">
        <f t="shared" si="8"/>
        <v>45868.85246</v>
      </c>
      <c r="M388" s="36"/>
    </row>
    <row r="389">
      <c r="A389" s="23" t="s">
        <v>321</v>
      </c>
      <c r="B389" s="23" t="s">
        <v>293</v>
      </c>
      <c r="C389" s="29">
        <v>9.0</v>
      </c>
      <c r="D389" s="29">
        <v>13.0</v>
      </c>
      <c r="E389" s="29">
        <v>9.0</v>
      </c>
      <c r="F389" s="29">
        <v>7.0</v>
      </c>
      <c r="G389" s="23" t="s">
        <v>294</v>
      </c>
      <c r="H389" s="23" t="s">
        <v>327</v>
      </c>
      <c r="I389" s="29">
        <v>108.0</v>
      </c>
      <c r="J389" s="29">
        <v>162.0</v>
      </c>
      <c r="K389" s="29">
        <v>5985.0</v>
      </c>
      <c r="L389" s="30">
        <f t="shared" si="8"/>
        <v>55416.66667</v>
      </c>
      <c r="M389" s="36"/>
    </row>
    <row r="390">
      <c r="A390" s="23" t="s">
        <v>321</v>
      </c>
      <c r="B390" s="23" t="s">
        <v>293</v>
      </c>
      <c r="C390" s="29">
        <v>9.0</v>
      </c>
      <c r="D390" s="29">
        <v>13.0</v>
      </c>
      <c r="E390" s="29">
        <v>9.0</v>
      </c>
      <c r="F390" s="29">
        <v>1.0</v>
      </c>
      <c r="G390" s="23" t="s">
        <v>294</v>
      </c>
      <c r="H390" s="23" t="s">
        <v>333</v>
      </c>
      <c r="I390" s="29">
        <v>63.0</v>
      </c>
      <c r="J390" s="29">
        <v>106.0</v>
      </c>
      <c r="K390" s="29">
        <v>4037.0</v>
      </c>
      <c r="L390" s="30">
        <f t="shared" si="8"/>
        <v>64079.36508</v>
      </c>
      <c r="M390" s="36"/>
    </row>
    <row r="391">
      <c r="A391" s="23" t="s">
        <v>321</v>
      </c>
      <c r="B391" s="23" t="s">
        <v>293</v>
      </c>
      <c r="C391" s="29">
        <v>9.0</v>
      </c>
      <c r="D391" s="29">
        <v>13.0</v>
      </c>
      <c r="E391" s="29">
        <v>9.0</v>
      </c>
      <c r="F391" s="29">
        <v>5.0</v>
      </c>
      <c r="G391" s="23" t="s">
        <v>294</v>
      </c>
      <c r="H391" s="23" t="s">
        <v>330</v>
      </c>
      <c r="I391" s="29">
        <v>32.0</v>
      </c>
      <c r="J391" s="29">
        <v>51.0</v>
      </c>
      <c r="K391" s="29">
        <v>1358.0</v>
      </c>
      <c r="L391" s="30">
        <f t="shared" si="8"/>
        <v>42437.5</v>
      </c>
      <c r="M391" s="36"/>
    </row>
    <row r="392">
      <c r="A392" s="57">
        <v>40878.0</v>
      </c>
      <c r="B392" s="23" t="s">
        <v>293</v>
      </c>
      <c r="C392" s="29">
        <v>9.0</v>
      </c>
      <c r="D392" s="29">
        <v>3.0</v>
      </c>
      <c r="E392" s="29">
        <v>96.0</v>
      </c>
      <c r="F392" s="29">
        <v>0.0</v>
      </c>
      <c r="G392" s="23" t="s">
        <v>294</v>
      </c>
      <c r="H392" s="23" t="s">
        <v>295</v>
      </c>
      <c r="I392" s="29">
        <v>15327.0</v>
      </c>
      <c r="J392" s="29">
        <v>25592.0</v>
      </c>
      <c r="K392" s="29">
        <v>866275.0</v>
      </c>
      <c r="L392" s="30">
        <f t="shared" si="8"/>
        <v>56519.54068</v>
      </c>
      <c r="M392" s="23" t="s">
        <v>296</v>
      </c>
    </row>
    <row r="393">
      <c r="A393" s="57">
        <v>40878.0</v>
      </c>
      <c r="B393" s="23" t="s">
        <v>293</v>
      </c>
      <c r="C393" s="29">
        <v>9.0</v>
      </c>
      <c r="D393" s="29">
        <v>3.0</v>
      </c>
      <c r="E393" s="29">
        <v>97.0</v>
      </c>
      <c r="F393" s="29">
        <v>0.0</v>
      </c>
      <c r="G393" s="23" t="s">
        <v>294</v>
      </c>
      <c r="H393" s="23" t="s">
        <v>298</v>
      </c>
      <c r="I393" s="29">
        <v>15052.0</v>
      </c>
      <c r="J393" s="29">
        <v>25084.0</v>
      </c>
      <c r="K393" s="29">
        <v>844242.0</v>
      </c>
      <c r="L393" s="30">
        <f t="shared" si="8"/>
        <v>56088.36035</v>
      </c>
      <c r="M393" s="23" t="s">
        <v>299</v>
      </c>
    </row>
    <row r="394">
      <c r="A394" s="57">
        <v>40878.0</v>
      </c>
      <c r="B394" s="23" t="s">
        <v>293</v>
      </c>
      <c r="C394" s="29">
        <v>9.0</v>
      </c>
      <c r="D394" s="29">
        <v>3.0</v>
      </c>
      <c r="E394" s="29">
        <v>97.0</v>
      </c>
      <c r="F394" s="29">
        <v>1.0</v>
      </c>
      <c r="G394" s="23" t="s">
        <v>294</v>
      </c>
      <c r="H394" s="23" t="s">
        <v>300</v>
      </c>
      <c r="I394" s="29">
        <v>6661.0</v>
      </c>
      <c r="J394" s="29">
        <v>10882.0</v>
      </c>
      <c r="K394" s="29">
        <v>386235.0</v>
      </c>
      <c r="L394" s="30">
        <f t="shared" si="8"/>
        <v>57984.53686</v>
      </c>
      <c r="M394" s="23" t="s">
        <v>302</v>
      </c>
    </row>
    <row r="395">
      <c r="A395" s="57">
        <v>40878.0</v>
      </c>
      <c r="B395" s="23" t="s">
        <v>293</v>
      </c>
      <c r="C395" s="29">
        <v>9.0</v>
      </c>
      <c r="D395" s="29">
        <v>3.0</v>
      </c>
      <c r="E395" s="29">
        <v>97.0</v>
      </c>
      <c r="F395" s="29">
        <v>3.0</v>
      </c>
      <c r="G395" s="23" t="s">
        <v>294</v>
      </c>
      <c r="H395" s="23" t="s">
        <v>308</v>
      </c>
      <c r="I395" s="29">
        <v>8391.0</v>
      </c>
      <c r="J395" s="29">
        <v>14202.0</v>
      </c>
      <c r="K395" s="29">
        <v>458007.0</v>
      </c>
      <c r="L395" s="30">
        <f t="shared" si="8"/>
        <v>54583.12478</v>
      </c>
      <c r="M395" s="23" t="s">
        <v>309</v>
      </c>
    </row>
    <row r="396">
      <c r="A396" s="57">
        <v>40878.0</v>
      </c>
      <c r="B396" s="23" t="s">
        <v>293</v>
      </c>
      <c r="C396" s="29">
        <v>9.0</v>
      </c>
      <c r="D396" s="29">
        <v>3.0</v>
      </c>
      <c r="E396" s="29">
        <v>98.0</v>
      </c>
      <c r="F396" s="29">
        <v>0.0</v>
      </c>
      <c r="G396" s="23" t="s">
        <v>294</v>
      </c>
      <c r="H396" s="23" t="s">
        <v>315</v>
      </c>
      <c r="I396" s="29">
        <v>275.0</v>
      </c>
      <c r="J396" s="29">
        <v>508.0</v>
      </c>
      <c r="K396" s="29">
        <v>22033.0</v>
      </c>
      <c r="L396" s="30">
        <f t="shared" si="8"/>
        <v>80120</v>
      </c>
      <c r="M396" s="23" t="s">
        <v>317</v>
      </c>
    </row>
    <row r="397">
      <c r="A397" s="57">
        <v>40878.0</v>
      </c>
      <c r="B397" s="23" t="s">
        <v>293</v>
      </c>
      <c r="C397" s="29">
        <v>9.0</v>
      </c>
      <c r="D397" s="29">
        <v>3.0</v>
      </c>
      <c r="E397" s="29">
        <v>9.0</v>
      </c>
      <c r="F397" s="29">
        <v>3.0</v>
      </c>
      <c r="G397" s="23" t="s">
        <v>294</v>
      </c>
      <c r="H397" s="23" t="s">
        <v>319</v>
      </c>
      <c r="I397" s="29">
        <v>352502.0</v>
      </c>
      <c r="J397" s="29">
        <v>726098.0</v>
      </c>
      <c r="K397" s="29">
        <v>2.6978602E7</v>
      </c>
      <c r="L397" s="30">
        <f t="shared" si="8"/>
        <v>76534.6069</v>
      </c>
      <c r="M397" s="23" t="s">
        <v>320</v>
      </c>
    </row>
    <row r="398">
      <c r="A398" s="57">
        <v>40878.0</v>
      </c>
      <c r="B398" s="23" t="s">
        <v>293</v>
      </c>
      <c r="C398" s="29">
        <v>9.0</v>
      </c>
      <c r="D398" s="29">
        <v>3.0</v>
      </c>
      <c r="E398" s="29">
        <v>9.0</v>
      </c>
      <c r="F398" s="29">
        <v>9.0</v>
      </c>
      <c r="G398" s="23" t="s">
        <v>294</v>
      </c>
      <c r="H398" s="23" t="s">
        <v>324</v>
      </c>
      <c r="I398" s="29">
        <v>1982.0</v>
      </c>
      <c r="J398" s="29">
        <v>3402.0</v>
      </c>
      <c r="K398" s="29">
        <v>100687.0</v>
      </c>
      <c r="L398" s="30">
        <f t="shared" si="8"/>
        <v>50800.70636</v>
      </c>
      <c r="M398" s="36"/>
    </row>
    <row r="399">
      <c r="A399" s="57">
        <v>40878.0</v>
      </c>
      <c r="B399" s="23" t="s">
        <v>293</v>
      </c>
      <c r="C399" s="29">
        <v>9.0</v>
      </c>
      <c r="D399" s="29">
        <v>3.0</v>
      </c>
      <c r="E399" s="29">
        <v>9.0</v>
      </c>
      <c r="F399" s="29">
        <v>13.0</v>
      </c>
      <c r="G399" s="23" t="s">
        <v>294</v>
      </c>
      <c r="H399" s="23" t="s">
        <v>326</v>
      </c>
      <c r="I399" s="29">
        <v>1620.0</v>
      </c>
      <c r="J399" s="29">
        <v>2633.0</v>
      </c>
      <c r="K399" s="29">
        <v>111816.0</v>
      </c>
      <c r="L399" s="30">
        <f t="shared" si="8"/>
        <v>69022.22222</v>
      </c>
      <c r="M399" s="36"/>
    </row>
    <row r="400">
      <c r="A400" s="57">
        <v>40878.0</v>
      </c>
      <c r="B400" s="23" t="s">
        <v>293</v>
      </c>
      <c r="C400" s="29">
        <v>9.0</v>
      </c>
      <c r="D400" s="29">
        <v>3.0</v>
      </c>
      <c r="E400" s="29">
        <v>9.0</v>
      </c>
      <c r="F400" s="29">
        <v>7.0</v>
      </c>
      <c r="G400" s="23" t="s">
        <v>294</v>
      </c>
      <c r="H400" s="23" t="s">
        <v>327</v>
      </c>
      <c r="I400" s="29">
        <v>1130.0</v>
      </c>
      <c r="J400" s="29">
        <v>1831.0</v>
      </c>
      <c r="K400" s="29">
        <v>62722.0</v>
      </c>
      <c r="L400" s="30">
        <f t="shared" si="8"/>
        <v>55506.19469</v>
      </c>
      <c r="M400" s="36"/>
    </row>
    <row r="401">
      <c r="A401" s="57">
        <v>40878.0</v>
      </c>
      <c r="B401" s="23" t="s">
        <v>293</v>
      </c>
      <c r="C401" s="29">
        <v>9.0</v>
      </c>
      <c r="D401" s="29">
        <v>3.0</v>
      </c>
      <c r="E401" s="29">
        <v>9.0</v>
      </c>
      <c r="F401" s="29">
        <v>5.0</v>
      </c>
      <c r="G401" s="23" t="s">
        <v>294</v>
      </c>
      <c r="H401" s="23" t="s">
        <v>330</v>
      </c>
      <c r="I401" s="29">
        <v>804.0</v>
      </c>
      <c r="J401" s="29">
        <v>1297.0</v>
      </c>
      <c r="K401" s="29">
        <v>40185.0</v>
      </c>
      <c r="L401" s="30">
        <f t="shared" si="8"/>
        <v>49981.34328</v>
      </c>
      <c r="M401" s="36"/>
    </row>
    <row r="402">
      <c r="A402" s="57">
        <v>40878.0</v>
      </c>
      <c r="B402" s="23" t="s">
        <v>293</v>
      </c>
      <c r="C402" s="29">
        <v>9.0</v>
      </c>
      <c r="D402" s="29">
        <v>3.0</v>
      </c>
      <c r="E402" s="29">
        <v>25.0</v>
      </c>
      <c r="F402" s="29">
        <v>13.0</v>
      </c>
      <c r="G402" s="23" t="s">
        <v>331</v>
      </c>
      <c r="H402" s="23" t="s">
        <v>332</v>
      </c>
      <c r="I402" s="29">
        <v>644.0</v>
      </c>
      <c r="J402" s="29">
        <v>1102.0</v>
      </c>
      <c r="K402" s="29">
        <v>34138.0</v>
      </c>
      <c r="L402" s="30">
        <f t="shared" si="8"/>
        <v>53009.31677</v>
      </c>
      <c r="M402" s="36"/>
    </row>
    <row r="403">
      <c r="A403" s="57">
        <v>40878.0</v>
      </c>
      <c r="B403" s="23" t="s">
        <v>293</v>
      </c>
      <c r="C403" s="29">
        <v>9.0</v>
      </c>
      <c r="D403" s="29">
        <v>3.0</v>
      </c>
      <c r="E403" s="29">
        <v>9.0</v>
      </c>
      <c r="F403" s="29">
        <v>1.0</v>
      </c>
      <c r="G403" s="23" t="s">
        <v>294</v>
      </c>
      <c r="H403" s="23" t="s">
        <v>333</v>
      </c>
      <c r="I403" s="29">
        <v>492.0</v>
      </c>
      <c r="J403" s="29">
        <v>766.0</v>
      </c>
      <c r="K403" s="29">
        <v>36909.0</v>
      </c>
      <c r="L403" s="30">
        <f t="shared" si="8"/>
        <v>75018.29268</v>
      </c>
      <c r="M403" s="36"/>
    </row>
    <row r="404">
      <c r="A404" s="57">
        <v>40878.0</v>
      </c>
      <c r="B404" s="23" t="s">
        <v>293</v>
      </c>
      <c r="C404" s="29">
        <v>9.0</v>
      </c>
      <c r="D404" s="29">
        <v>3.0</v>
      </c>
      <c r="E404" s="29">
        <v>9.0</v>
      </c>
      <c r="F404" s="29">
        <v>11.0</v>
      </c>
      <c r="G404" s="23" t="s">
        <v>294</v>
      </c>
      <c r="H404" s="23" t="s">
        <v>334</v>
      </c>
      <c r="I404" s="29">
        <v>437.0</v>
      </c>
      <c r="J404" s="29">
        <v>655.0</v>
      </c>
      <c r="K404" s="29">
        <v>26296.0</v>
      </c>
      <c r="L404" s="30">
        <f t="shared" si="8"/>
        <v>60173.91304</v>
      </c>
      <c r="M404" s="36"/>
    </row>
    <row r="405">
      <c r="A405" s="57">
        <v>40878.0</v>
      </c>
      <c r="B405" s="23" t="s">
        <v>293</v>
      </c>
      <c r="C405" s="29">
        <v>9.0</v>
      </c>
      <c r="D405" s="29">
        <v>3.0</v>
      </c>
      <c r="E405" s="29">
        <v>36.0</v>
      </c>
      <c r="F405" s="29">
        <v>61.0</v>
      </c>
      <c r="G405" s="23" t="s">
        <v>337</v>
      </c>
      <c r="H405" s="23" t="s">
        <v>338</v>
      </c>
      <c r="I405" s="29">
        <v>213.0</v>
      </c>
      <c r="J405" s="29">
        <v>304.0</v>
      </c>
      <c r="K405" s="29">
        <v>12895.0</v>
      </c>
      <c r="L405" s="30">
        <f t="shared" si="8"/>
        <v>60539.9061</v>
      </c>
      <c r="M405" s="36"/>
    </row>
    <row r="406">
      <c r="A406" s="57">
        <v>40878.0</v>
      </c>
      <c r="B406" s="23" t="s">
        <v>293</v>
      </c>
      <c r="C406" s="29">
        <v>9.0</v>
      </c>
      <c r="D406" s="29">
        <v>3.0</v>
      </c>
      <c r="E406" s="29">
        <v>25.0</v>
      </c>
      <c r="F406" s="29">
        <v>17.0</v>
      </c>
      <c r="G406" s="23" t="s">
        <v>331</v>
      </c>
      <c r="H406" s="23" t="s">
        <v>327</v>
      </c>
      <c r="I406" s="29">
        <v>199.0</v>
      </c>
      <c r="J406" s="29">
        <v>300.0</v>
      </c>
      <c r="K406" s="29">
        <v>11990.0</v>
      </c>
      <c r="L406" s="30">
        <f t="shared" si="8"/>
        <v>60251.25628</v>
      </c>
      <c r="M406" s="36"/>
    </row>
    <row r="407">
      <c r="A407" s="57">
        <v>40878.0</v>
      </c>
      <c r="B407" s="23" t="s">
        <v>293</v>
      </c>
      <c r="C407" s="29">
        <v>9.0</v>
      </c>
      <c r="D407" s="29">
        <v>3.0</v>
      </c>
      <c r="E407" s="29">
        <v>9.0</v>
      </c>
      <c r="F407" s="29">
        <v>15.0</v>
      </c>
      <c r="G407" s="23" t="s">
        <v>294</v>
      </c>
      <c r="H407" s="23" t="s">
        <v>335</v>
      </c>
      <c r="I407" s="29">
        <v>196.0</v>
      </c>
      <c r="J407" s="29">
        <v>298.0</v>
      </c>
      <c r="K407" s="29">
        <v>7621.0</v>
      </c>
      <c r="L407" s="30">
        <f t="shared" si="8"/>
        <v>38882.65306</v>
      </c>
      <c r="M407" s="36"/>
    </row>
    <row r="408">
      <c r="A408" s="57">
        <v>40878.0</v>
      </c>
      <c r="B408" s="23" t="s">
        <v>293</v>
      </c>
      <c r="C408" s="29">
        <v>9.0</v>
      </c>
      <c r="D408" s="29">
        <v>3.0</v>
      </c>
      <c r="E408" s="29">
        <v>36.0</v>
      </c>
      <c r="F408" s="29">
        <v>47.0</v>
      </c>
      <c r="G408" s="23" t="s">
        <v>337</v>
      </c>
      <c r="H408" s="23" t="s">
        <v>339</v>
      </c>
      <c r="I408" s="29">
        <v>192.0</v>
      </c>
      <c r="J408" s="29">
        <v>342.0</v>
      </c>
      <c r="K408" s="29">
        <v>7136.0</v>
      </c>
      <c r="L408" s="30">
        <f t="shared" si="8"/>
        <v>37166.66667</v>
      </c>
      <c r="M408" s="36"/>
    </row>
    <row r="409">
      <c r="A409" s="57">
        <v>40878.0</v>
      </c>
      <c r="B409" s="23" t="s">
        <v>293</v>
      </c>
      <c r="C409" s="29">
        <v>9.0</v>
      </c>
      <c r="D409" s="29">
        <v>3.0</v>
      </c>
      <c r="E409" s="29">
        <v>36.0</v>
      </c>
      <c r="F409" s="29">
        <v>81.0</v>
      </c>
      <c r="G409" s="23" t="s">
        <v>337</v>
      </c>
      <c r="H409" s="23" t="s">
        <v>340</v>
      </c>
      <c r="I409" s="29">
        <v>182.0</v>
      </c>
      <c r="J409" s="29">
        <v>304.0</v>
      </c>
      <c r="K409" s="29">
        <v>7296.0</v>
      </c>
      <c r="L409" s="30">
        <f t="shared" si="8"/>
        <v>40087.91209</v>
      </c>
      <c r="M409" s="36"/>
    </row>
    <row r="410">
      <c r="A410" s="57">
        <v>40878.0</v>
      </c>
      <c r="B410" s="23" t="s">
        <v>293</v>
      </c>
      <c r="C410" s="29">
        <v>9.0</v>
      </c>
      <c r="D410" s="29">
        <v>3.0</v>
      </c>
      <c r="E410" s="29">
        <v>36.0</v>
      </c>
      <c r="F410" s="29">
        <v>5.0</v>
      </c>
      <c r="G410" s="23" t="s">
        <v>337</v>
      </c>
      <c r="H410" s="23" t="s">
        <v>342</v>
      </c>
      <c r="I410" s="29">
        <v>168.0</v>
      </c>
      <c r="J410" s="29">
        <v>344.0</v>
      </c>
      <c r="K410" s="29">
        <v>4633.0</v>
      </c>
      <c r="L410" s="30">
        <f t="shared" si="8"/>
        <v>27577.38095</v>
      </c>
      <c r="M410" s="36"/>
    </row>
    <row r="411">
      <c r="A411" s="57">
        <v>40878.0</v>
      </c>
      <c r="B411" s="23" t="s">
        <v>293</v>
      </c>
      <c r="C411" s="29">
        <v>9.0</v>
      </c>
      <c r="D411" s="29">
        <v>3.0</v>
      </c>
      <c r="E411" s="29">
        <v>25.0</v>
      </c>
      <c r="F411" s="29">
        <v>27.0</v>
      </c>
      <c r="G411" s="23" t="s">
        <v>331</v>
      </c>
      <c r="H411" s="23" t="s">
        <v>343</v>
      </c>
      <c r="I411" s="29">
        <v>153.0</v>
      </c>
      <c r="J411" s="29">
        <v>249.0</v>
      </c>
      <c r="K411" s="29">
        <v>8545.0</v>
      </c>
      <c r="L411" s="30">
        <f t="shared" si="8"/>
        <v>55849.6732</v>
      </c>
      <c r="M411" s="36"/>
    </row>
    <row r="412">
      <c r="A412" s="57">
        <v>40878.0</v>
      </c>
      <c r="B412" s="23" t="s">
        <v>293</v>
      </c>
      <c r="C412" s="29">
        <v>9.0</v>
      </c>
      <c r="D412" s="29">
        <v>3.0</v>
      </c>
      <c r="E412" s="29">
        <v>57.0</v>
      </c>
      <c r="F412" s="29">
        <v>3.0</v>
      </c>
      <c r="G412" s="23" t="s">
        <v>348</v>
      </c>
      <c r="H412" s="23" t="s">
        <v>477</v>
      </c>
      <c r="I412" s="29">
        <v>150.0</v>
      </c>
      <c r="J412" s="29">
        <v>274.0</v>
      </c>
      <c r="K412" s="29">
        <v>5210.0</v>
      </c>
      <c r="L412" s="30">
        <f t="shared" si="8"/>
        <v>34733.33333</v>
      </c>
      <c r="M412" s="36"/>
    </row>
    <row r="413">
      <c r="A413" s="57">
        <v>40878.0</v>
      </c>
      <c r="B413" s="23" t="s">
        <v>293</v>
      </c>
      <c r="C413" s="29">
        <v>9.0</v>
      </c>
      <c r="D413" s="29">
        <v>3.0</v>
      </c>
      <c r="E413" s="29">
        <v>25.0</v>
      </c>
      <c r="F413" s="29">
        <v>25.0</v>
      </c>
      <c r="G413" s="23" t="s">
        <v>331</v>
      </c>
      <c r="H413" s="23" t="s">
        <v>341</v>
      </c>
      <c r="I413" s="29">
        <v>144.0</v>
      </c>
      <c r="J413" s="29">
        <v>201.0</v>
      </c>
      <c r="K413" s="29">
        <v>9024.0</v>
      </c>
      <c r="L413" s="30">
        <f t="shared" si="8"/>
        <v>62666.66667</v>
      </c>
      <c r="M413" s="36"/>
    </row>
    <row r="414">
      <c r="A414" s="57">
        <v>40878.0</v>
      </c>
      <c r="B414" s="23" t="s">
        <v>293</v>
      </c>
      <c r="C414" s="29">
        <v>9.0</v>
      </c>
      <c r="D414" s="29">
        <v>3.0</v>
      </c>
      <c r="E414" s="29">
        <v>12.0</v>
      </c>
      <c r="F414" s="29">
        <v>11.0</v>
      </c>
      <c r="G414" s="23" t="s">
        <v>344</v>
      </c>
      <c r="H414" s="23" t="s">
        <v>351</v>
      </c>
      <c r="I414" s="29">
        <v>139.0</v>
      </c>
      <c r="J414" s="29">
        <v>229.0</v>
      </c>
      <c r="K414" s="29">
        <v>4810.0</v>
      </c>
      <c r="L414" s="30">
        <f t="shared" si="8"/>
        <v>34604.31655</v>
      </c>
      <c r="M414" s="36"/>
    </row>
    <row r="415">
      <c r="A415" s="57">
        <v>40878.0</v>
      </c>
      <c r="B415" s="23" t="s">
        <v>293</v>
      </c>
      <c r="C415" s="29">
        <v>9.0</v>
      </c>
      <c r="D415" s="29">
        <v>3.0</v>
      </c>
      <c r="E415" s="29">
        <v>12.0</v>
      </c>
      <c r="F415" s="29">
        <v>86.0</v>
      </c>
      <c r="G415" s="23" t="s">
        <v>344</v>
      </c>
      <c r="H415" s="23" t="s">
        <v>363</v>
      </c>
      <c r="I415" s="29">
        <v>115.0</v>
      </c>
      <c r="J415" s="29">
        <v>172.0</v>
      </c>
      <c r="K415" s="29">
        <v>3783.0</v>
      </c>
      <c r="L415" s="30">
        <f t="shared" si="8"/>
        <v>32895.65217</v>
      </c>
      <c r="M415" s="36"/>
    </row>
    <row r="416">
      <c r="A416" s="57">
        <v>40878.0</v>
      </c>
      <c r="B416" s="23" t="s">
        <v>293</v>
      </c>
      <c r="C416" s="29">
        <v>9.0</v>
      </c>
      <c r="D416" s="29">
        <v>3.0</v>
      </c>
      <c r="E416" s="29">
        <v>6.0</v>
      </c>
      <c r="F416" s="29">
        <v>37.0</v>
      </c>
      <c r="G416" s="23" t="s">
        <v>346</v>
      </c>
      <c r="H416" s="23" t="s">
        <v>347</v>
      </c>
      <c r="I416" s="29">
        <v>106.0</v>
      </c>
      <c r="J416" s="29">
        <v>183.0</v>
      </c>
      <c r="K416" s="29">
        <v>7614.0</v>
      </c>
      <c r="L416" s="30">
        <f t="shared" si="8"/>
        <v>71830.18868</v>
      </c>
      <c r="M416" s="36"/>
    </row>
    <row r="417">
      <c r="A417" s="57">
        <v>40878.0</v>
      </c>
      <c r="B417" s="23" t="s">
        <v>293</v>
      </c>
      <c r="C417" s="29">
        <v>9.0</v>
      </c>
      <c r="D417" s="29">
        <v>3.0</v>
      </c>
      <c r="E417" s="29">
        <v>12.0</v>
      </c>
      <c r="F417" s="29">
        <v>99.0</v>
      </c>
      <c r="G417" s="23" t="s">
        <v>344</v>
      </c>
      <c r="H417" s="23" t="s">
        <v>345</v>
      </c>
      <c r="I417" s="29">
        <v>104.0</v>
      </c>
      <c r="J417" s="29">
        <v>164.0</v>
      </c>
      <c r="K417" s="29">
        <v>6561.0</v>
      </c>
      <c r="L417" s="30">
        <f t="shared" si="8"/>
        <v>63086.53846</v>
      </c>
      <c r="M417" s="36"/>
    </row>
    <row r="418">
      <c r="A418" s="57">
        <v>40878.0</v>
      </c>
      <c r="B418" s="23" t="s">
        <v>293</v>
      </c>
      <c r="C418" s="29">
        <v>9.0</v>
      </c>
      <c r="D418" s="29">
        <v>3.0</v>
      </c>
      <c r="E418" s="29">
        <v>25.0</v>
      </c>
      <c r="F418" s="29">
        <v>15.0</v>
      </c>
      <c r="G418" s="23" t="s">
        <v>331</v>
      </c>
      <c r="H418" s="23" t="s">
        <v>350</v>
      </c>
      <c r="I418" s="29">
        <v>102.0</v>
      </c>
      <c r="J418" s="29">
        <v>150.0</v>
      </c>
      <c r="K418" s="29">
        <v>4965.0</v>
      </c>
      <c r="L418" s="30">
        <f t="shared" si="8"/>
        <v>48676.47059</v>
      </c>
      <c r="M418" s="36"/>
    </row>
    <row r="419">
      <c r="A419" s="57">
        <v>40878.0</v>
      </c>
      <c r="B419" s="23" t="s">
        <v>293</v>
      </c>
      <c r="C419" s="29">
        <v>9.0</v>
      </c>
      <c r="D419" s="29">
        <v>3.0</v>
      </c>
      <c r="E419" s="29">
        <v>36.0</v>
      </c>
      <c r="F419" s="29">
        <v>119.0</v>
      </c>
      <c r="G419" s="23" t="s">
        <v>337</v>
      </c>
      <c r="H419" s="23" t="s">
        <v>356</v>
      </c>
      <c r="I419" s="29">
        <v>98.0</v>
      </c>
      <c r="J419" s="29">
        <v>151.0</v>
      </c>
      <c r="K419" s="29">
        <v>6937.0</v>
      </c>
      <c r="L419" s="30">
        <f t="shared" si="8"/>
        <v>70785.71429</v>
      </c>
      <c r="M419" s="36"/>
    </row>
    <row r="420">
      <c r="A420" s="57">
        <v>40878.0</v>
      </c>
      <c r="B420" s="23" t="s">
        <v>293</v>
      </c>
      <c r="C420" s="29">
        <v>9.0</v>
      </c>
      <c r="D420" s="29">
        <v>3.0</v>
      </c>
      <c r="E420" s="29">
        <v>42.0</v>
      </c>
      <c r="F420" s="29">
        <v>101.0</v>
      </c>
      <c r="G420" s="23" t="s">
        <v>361</v>
      </c>
      <c r="H420" s="23" t="s">
        <v>362</v>
      </c>
      <c r="I420" s="29">
        <v>90.0</v>
      </c>
      <c r="J420" s="29">
        <v>121.0</v>
      </c>
      <c r="K420" s="29">
        <v>3995.0</v>
      </c>
      <c r="L420" s="30">
        <f t="shared" si="8"/>
        <v>44388.88889</v>
      </c>
      <c r="M420" s="36"/>
    </row>
    <row r="421">
      <c r="A421" s="57">
        <v>40878.0</v>
      </c>
      <c r="B421" s="23" t="s">
        <v>293</v>
      </c>
      <c r="C421" s="29">
        <v>9.0</v>
      </c>
      <c r="D421" s="29">
        <v>3.0</v>
      </c>
      <c r="E421" s="29">
        <v>57.0</v>
      </c>
      <c r="F421" s="29">
        <v>1.0</v>
      </c>
      <c r="G421" s="23" t="s">
        <v>348</v>
      </c>
      <c r="H421" s="23" t="s">
        <v>349</v>
      </c>
      <c r="I421" s="29">
        <v>86.0</v>
      </c>
      <c r="J421" s="29">
        <v>159.0</v>
      </c>
      <c r="K421" s="29">
        <v>15398.0</v>
      </c>
      <c r="L421" s="30">
        <f t="shared" si="8"/>
        <v>179046.5116</v>
      </c>
      <c r="M421" s="36"/>
    </row>
    <row r="422">
      <c r="A422" s="57">
        <v>40878.0</v>
      </c>
      <c r="B422" s="23" t="s">
        <v>293</v>
      </c>
      <c r="C422" s="29">
        <v>9.0</v>
      </c>
      <c r="D422" s="29">
        <v>3.0</v>
      </c>
      <c r="E422" s="29">
        <v>25.0</v>
      </c>
      <c r="F422" s="29">
        <v>21.0</v>
      </c>
      <c r="G422" s="23" t="s">
        <v>331</v>
      </c>
      <c r="H422" s="23" t="s">
        <v>359</v>
      </c>
      <c r="I422" s="29">
        <v>84.0</v>
      </c>
      <c r="J422" s="29">
        <v>145.0</v>
      </c>
      <c r="K422" s="29">
        <v>5846.0</v>
      </c>
      <c r="L422" s="30">
        <f t="shared" si="8"/>
        <v>69595.2381</v>
      </c>
      <c r="M422" s="36"/>
    </row>
    <row r="423">
      <c r="A423" s="57">
        <v>40878.0</v>
      </c>
      <c r="B423" s="23" t="s">
        <v>293</v>
      </c>
      <c r="C423" s="29">
        <v>9.0</v>
      </c>
      <c r="D423" s="29">
        <v>3.0</v>
      </c>
      <c r="E423" s="29">
        <v>12.0</v>
      </c>
      <c r="F423" s="29">
        <v>57.0</v>
      </c>
      <c r="G423" s="23" t="s">
        <v>344</v>
      </c>
      <c r="H423" s="23" t="s">
        <v>367</v>
      </c>
      <c r="I423" s="29">
        <v>83.0</v>
      </c>
      <c r="J423" s="29">
        <v>129.0</v>
      </c>
      <c r="K423" s="29">
        <v>5087.0</v>
      </c>
      <c r="L423" s="30">
        <f t="shared" si="8"/>
        <v>61289.15663</v>
      </c>
      <c r="M423" s="36"/>
    </row>
    <row r="424">
      <c r="A424" s="57">
        <v>40878.0</v>
      </c>
      <c r="B424" s="23" t="s">
        <v>293</v>
      </c>
      <c r="C424" s="29">
        <v>9.0</v>
      </c>
      <c r="D424" s="29">
        <v>3.0</v>
      </c>
      <c r="E424" s="29">
        <v>36.0</v>
      </c>
      <c r="F424" s="29">
        <v>103.0</v>
      </c>
      <c r="G424" s="23" t="s">
        <v>337</v>
      </c>
      <c r="H424" s="23" t="s">
        <v>341</v>
      </c>
      <c r="I424" s="29">
        <v>83.0</v>
      </c>
      <c r="J424" s="29">
        <v>149.0</v>
      </c>
      <c r="K424" s="29">
        <v>5235.0</v>
      </c>
      <c r="L424" s="30">
        <f t="shared" si="8"/>
        <v>63072.28916</v>
      </c>
      <c r="M424" s="36"/>
    </row>
    <row r="425">
      <c r="A425" s="57">
        <v>40878.0</v>
      </c>
      <c r="B425" s="23" t="s">
        <v>293</v>
      </c>
      <c r="C425" s="29">
        <v>9.0</v>
      </c>
      <c r="D425" s="29">
        <v>3.0</v>
      </c>
      <c r="E425" s="29">
        <v>34.0</v>
      </c>
      <c r="F425" s="29">
        <v>23.0</v>
      </c>
      <c r="G425" s="23" t="s">
        <v>375</v>
      </c>
      <c r="H425" s="23" t="s">
        <v>327</v>
      </c>
      <c r="I425" s="29">
        <v>80.0</v>
      </c>
      <c r="J425" s="29">
        <v>142.0</v>
      </c>
      <c r="K425" s="29">
        <v>3991.0</v>
      </c>
      <c r="L425" s="30">
        <f t="shared" si="8"/>
        <v>49887.5</v>
      </c>
      <c r="M425" s="36"/>
    </row>
    <row r="426">
      <c r="A426" s="57">
        <v>40878.0</v>
      </c>
      <c r="B426" s="23" t="s">
        <v>293</v>
      </c>
      <c r="C426" s="29">
        <v>9.0</v>
      </c>
      <c r="D426" s="29">
        <v>3.0</v>
      </c>
      <c r="E426" s="29">
        <v>44.0</v>
      </c>
      <c r="F426" s="29">
        <v>7.0</v>
      </c>
      <c r="G426" s="23" t="s">
        <v>352</v>
      </c>
      <c r="H426" s="23" t="s">
        <v>353</v>
      </c>
      <c r="I426" s="29">
        <v>80.0</v>
      </c>
      <c r="J426" s="29">
        <v>119.0</v>
      </c>
      <c r="K426" s="29">
        <v>3992.0</v>
      </c>
      <c r="L426" s="30">
        <f t="shared" si="8"/>
        <v>49900</v>
      </c>
      <c r="M426" s="36"/>
    </row>
    <row r="427">
      <c r="A427" s="57">
        <v>40878.0</v>
      </c>
      <c r="B427" s="23" t="s">
        <v>293</v>
      </c>
      <c r="C427" s="29">
        <v>9.0</v>
      </c>
      <c r="D427" s="29">
        <v>3.0</v>
      </c>
      <c r="E427" s="29">
        <v>12.0</v>
      </c>
      <c r="F427" s="29">
        <v>95.0</v>
      </c>
      <c r="G427" s="23" t="s">
        <v>344</v>
      </c>
      <c r="H427" s="23" t="s">
        <v>366</v>
      </c>
      <c r="I427" s="29">
        <v>79.0</v>
      </c>
      <c r="J427" s="29">
        <v>166.0</v>
      </c>
      <c r="K427" s="29">
        <v>2430.0</v>
      </c>
      <c r="L427" s="30">
        <f t="shared" si="8"/>
        <v>30759.49367</v>
      </c>
      <c r="M427" s="36"/>
    </row>
    <row r="428">
      <c r="A428" s="57">
        <v>40878.0</v>
      </c>
      <c r="B428" s="23" t="s">
        <v>293</v>
      </c>
      <c r="C428" s="29">
        <v>9.0</v>
      </c>
      <c r="D428" s="29">
        <v>3.0</v>
      </c>
      <c r="E428" s="29">
        <v>4.0</v>
      </c>
      <c r="F428" s="29">
        <v>13.0</v>
      </c>
      <c r="G428" s="23" t="s">
        <v>357</v>
      </c>
      <c r="H428" s="23" t="s">
        <v>358</v>
      </c>
      <c r="I428" s="29">
        <v>78.0</v>
      </c>
      <c r="J428" s="29">
        <v>123.0</v>
      </c>
      <c r="K428" s="29">
        <v>7246.0</v>
      </c>
      <c r="L428" s="30">
        <f t="shared" si="8"/>
        <v>92897.4359</v>
      </c>
      <c r="M428" s="36"/>
    </row>
    <row r="429">
      <c r="A429" s="57">
        <v>40878.0</v>
      </c>
      <c r="B429" s="23" t="s">
        <v>293</v>
      </c>
      <c r="C429" s="29">
        <v>9.0</v>
      </c>
      <c r="D429" s="29">
        <v>3.0</v>
      </c>
      <c r="E429" s="29">
        <v>17.0</v>
      </c>
      <c r="F429" s="29">
        <v>31.0</v>
      </c>
      <c r="G429" s="23" t="s">
        <v>354</v>
      </c>
      <c r="H429" s="23" t="s">
        <v>355</v>
      </c>
      <c r="I429" s="29">
        <v>73.0</v>
      </c>
      <c r="J429" s="29">
        <v>114.0</v>
      </c>
      <c r="K429" s="29">
        <v>4162.0</v>
      </c>
      <c r="L429" s="30">
        <f t="shared" si="8"/>
        <v>57013.69863</v>
      </c>
      <c r="M429" s="36"/>
    </row>
    <row r="430">
      <c r="A430" s="57">
        <v>40878.0</v>
      </c>
      <c r="B430" s="23" t="s">
        <v>293</v>
      </c>
      <c r="C430" s="29">
        <v>9.0</v>
      </c>
      <c r="D430" s="29">
        <v>3.0</v>
      </c>
      <c r="E430" s="29">
        <v>25.0</v>
      </c>
      <c r="F430" s="29">
        <v>9.0</v>
      </c>
      <c r="G430" s="23" t="s">
        <v>331</v>
      </c>
      <c r="H430" s="23" t="s">
        <v>364</v>
      </c>
      <c r="I430" s="29">
        <v>67.0</v>
      </c>
      <c r="J430" s="29">
        <v>110.0</v>
      </c>
      <c r="K430" s="29">
        <v>2626.0</v>
      </c>
      <c r="L430" s="30">
        <f t="shared" si="8"/>
        <v>39194.02985</v>
      </c>
      <c r="M430" s="36"/>
    </row>
    <row r="431">
      <c r="A431" s="57">
        <v>40878.0</v>
      </c>
      <c r="B431" s="23" t="s">
        <v>293</v>
      </c>
      <c r="C431" s="29">
        <v>9.0</v>
      </c>
      <c r="D431" s="29">
        <v>3.0</v>
      </c>
      <c r="E431" s="29">
        <v>34.0</v>
      </c>
      <c r="F431" s="29">
        <v>17.0</v>
      </c>
      <c r="G431" s="23" t="s">
        <v>375</v>
      </c>
      <c r="H431" s="23" t="s">
        <v>380</v>
      </c>
      <c r="I431" s="29">
        <v>61.0</v>
      </c>
      <c r="J431" s="29">
        <v>106.0</v>
      </c>
      <c r="K431" s="29">
        <v>3924.0</v>
      </c>
      <c r="L431" s="30">
        <f t="shared" si="8"/>
        <v>64327.86885</v>
      </c>
      <c r="M431" s="36"/>
    </row>
    <row r="432">
      <c r="A432" s="57">
        <v>40878.0</v>
      </c>
      <c r="B432" s="23" t="s">
        <v>293</v>
      </c>
      <c r="C432" s="29">
        <v>9.0</v>
      </c>
      <c r="D432" s="29">
        <v>3.0</v>
      </c>
      <c r="E432" s="29">
        <v>36.0</v>
      </c>
      <c r="F432" s="29">
        <v>59.0</v>
      </c>
      <c r="G432" s="23" t="s">
        <v>337</v>
      </c>
      <c r="H432" s="23" t="s">
        <v>360</v>
      </c>
      <c r="I432" s="29">
        <v>59.0</v>
      </c>
      <c r="J432" s="29">
        <v>102.0</v>
      </c>
      <c r="K432" s="29">
        <v>2998.0</v>
      </c>
      <c r="L432" s="30">
        <f t="shared" si="8"/>
        <v>50813.55932</v>
      </c>
      <c r="M432" s="36"/>
    </row>
    <row r="433">
      <c r="A433" s="57">
        <v>40878.0</v>
      </c>
      <c r="B433" s="23" t="s">
        <v>293</v>
      </c>
      <c r="C433" s="29">
        <v>9.0</v>
      </c>
      <c r="D433" s="29">
        <v>3.0</v>
      </c>
      <c r="E433" s="29">
        <v>48.0</v>
      </c>
      <c r="F433" s="29">
        <v>201.0</v>
      </c>
      <c r="G433" s="23" t="s">
        <v>369</v>
      </c>
      <c r="H433" s="23" t="s">
        <v>370</v>
      </c>
      <c r="I433" s="29">
        <v>59.0</v>
      </c>
      <c r="J433" s="29">
        <v>93.0</v>
      </c>
      <c r="K433" s="29">
        <v>2810.0</v>
      </c>
      <c r="L433" s="30">
        <f t="shared" si="8"/>
        <v>47627.11864</v>
      </c>
      <c r="M433" s="36"/>
    </row>
    <row r="434">
      <c r="A434" s="57">
        <v>40878.0</v>
      </c>
      <c r="B434" s="23" t="s">
        <v>293</v>
      </c>
      <c r="C434" s="29">
        <v>9.0</v>
      </c>
      <c r="D434" s="29">
        <v>3.0</v>
      </c>
      <c r="E434" s="29">
        <v>13.0</v>
      </c>
      <c r="F434" s="29">
        <v>121.0</v>
      </c>
      <c r="G434" s="23" t="s">
        <v>394</v>
      </c>
      <c r="H434" s="23" t="s">
        <v>395</v>
      </c>
      <c r="I434" s="29">
        <v>57.0</v>
      </c>
      <c r="J434" s="29">
        <v>104.0</v>
      </c>
      <c r="K434" s="29">
        <v>4723.0</v>
      </c>
      <c r="L434" s="30">
        <f t="shared" si="8"/>
        <v>82859.64912</v>
      </c>
      <c r="M434" s="36"/>
    </row>
    <row r="435">
      <c r="A435" s="57">
        <v>40878.0</v>
      </c>
      <c r="B435" s="23" t="s">
        <v>293</v>
      </c>
      <c r="C435" s="29">
        <v>9.0</v>
      </c>
      <c r="D435" s="29">
        <v>3.0</v>
      </c>
      <c r="E435" s="29">
        <v>12.0</v>
      </c>
      <c r="F435" s="29">
        <v>103.0</v>
      </c>
      <c r="G435" s="23" t="s">
        <v>344</v>
      </c>
      <c r="H435" s="23" t="s">
        <v>407</v>
      </c>
      <c r="I435" s="29">
        <v>55.0</v>
      </c>
      <c r="J435" s="29">
        <v>83.0</v>
      </c>
      <c r="K435" s="29">
        <v>2710.0</v>
      </c>
      <c r="L435" s="30">
        <f t="shared" si="8"/>
        <v>49272.72727</v>
      </c>
      <c r="M435" s="36"/>
    </row>
    <row r="436">
      <c r="A436" s="57">
        <v>40878.0</v>
      </c>
      <c r="B436" s="23" t="s">
        <v>293</v>
      </c>
      <c r="C436" s="29">
        <v>9.0</v>
      </c>
      <c r="D436" s="29">
        <v>3.0</v>
      </c>
      <c r="E436" s="29">
        <v>12.0</v>
      </c>
      <c r="F436" s="29">
        <v>71.0</v>
      </c>
      <c r="G436" s="23" t="s">
        <v>344</v>
      </c>
      <c r="H436" s="23" t="s">
        <v>392</v>
      </c>
      <c r="I436" s="29">
        <v>52.0</v>
      </c>
      <c r="J436" s="29">
        <v>91.0</v>
      </c>
      <c r="K436" s="29">
        <v>2260.0</v>
      </c>
      <c r="L436" s="30">
        <f t="shared" si="8"/>
        <v>43461.53846</v>
      </c>
      <c r="M436" s="36"/>
    </row>
    <row r="437">
      <c r="A437" s="57">
        <v>40878.0</v>
      </c>
      <c r="B437" s="23" t="s">
        <v>293</v>
      </c>
      <c r="C437" s="29">
        <v>9.0</v>
      </c>
      <c r="D437" s="29">
        <v>3.0</v>
      </c>
      <c r="E437" s="29">
        <v>6.0</v>
      </c>
      <c r="F437" s="29">
        <v>73.0</v>
      </c>
      <c r="G437" s="23" t="s">
        <v>346</v>
      </c>
      <c r="H437" s="23" t="s">
        <v>365</v>
      </c>
      <c r="I437" s="29">
        <v>50.0</v>
      </c>
      <c r="J437" s="29">
        <v>87.0</v>
      </c>
      <c r="K437" s="29">
        <v>2231.0</v>
      </c>
      <c r="L437" s="30">
        <f t="shared" si="8"/>
        <v>44620</v>
      </c>
      <c r="M437" s="36"/>
    </row>
    <row r="438">
      <c r="A438" s="57">
        <v>40878.0</v>
      </c>
      <c r="B438" s="23" t="s">
        <v>293</v>
      </c>
      <c r="C438" s="29">
        <v>9.0</v>
      </c>
      <c r="D438" s="29">
        <v>3.0</v>
      </c>
      <c r="E438" s="29">
        <v>37.0</v>
      </c>
      <c r="F438" s="29">
        <v>119.0</v>
      </c>
      <c r="G438" s="23" t="s">
        <v>389</v>
      </c>
      <c r="H438" s="23" t="s">
        <v>390</v>
      </c>
      <c r="I438" s="29">
        <v>48.0</v>
      </c>
      <c r="J438" s="29">
        <v>94.0</v>
      </c>
      <c r="K438" s="29">
        <v>2542.0</v>
      </c>
      <c r="L438" s="30">
        <f t="shared" si="8"/>
        <v>52958.33333</v>
      </c>
      <c r="M438" s="36"/>
    </row>
    <row r="439">
      <c r="A439" s="57">
        <v>40878.0</v>
      </c>
      <c r="B439" s="23" t="s">
        <v>293</v>
      </c>
      <c r="C439" s="29">
        <v>9.0</v>
      </c>
      <c r="D439" s="29">
        <v>3.0</v>
      </c>
      <c r="E439" s="29">
        <v>11.0</v>
      </c>
      <c r="F439" s="29">
        <v>1.0</v>
      </c>
      <c r="G439" s="23" t="s">
        <v>387</v>
      </c>
      <c r="H439" s="23" t="s">
        <v>388</v>
      </c>
      <c r="I439" s="29">
        <v>44.0</v>
      </c>
      <c r="J439" s="29">
        <v>62.0</v>
      </c>
      <c r="K439" s="29">
        <v>2817.0</v>
      </c>
      <c r="L439" s="30">
        <f t="shared" si="8"/>
        <v>64022.72727</v>
      </c>
      <c r="M439" s="36"/>
    </row>
    <row r="440">
      <c r="A440" s="57">
        <v>40878.0</v>
      </c>
      <c r="B440" s="23" t="s">
        <v>293</v>
      </c>
      <c r="C440" s="29">
        <v>9.0</v>
      </c>
      <c r="D440" s="29">
        <v>3.0</v>
      </c>
      <c r="E440" s="29">
        <v>34.0</v>
      </c>
      <c r="F440" s="29">
        <v>13.0</v>
      </c>
      <c r="G440" s="23" t="s">
        <v>375</v>
      </c>
      <c r="H440" s="23" t="s">
        <v>364</v>
      </c>
      <c r="I440" s="29">
        <v>43.0</v>
      </c>
      <c r="J440" s="29">
        <v>85.0</v>
      </c>
      <c r="K440" s="29">
        <v>2372.0</v>
      </c>
      <c r="L440" s="30">
        <f t="shared" si="8"/>
        <v>55162.7907</v>
      </c>
      <c r="M440" s="36"/>
    </row>
    <row r="441">
      <c r="A441" s="57">
        <v>40878.0</v>
      </c>
      <c r="B441" s="23" t="s">
        <v>293</v>
      </c>
      <c r="C441" s="29">
        <v>9.0</v>
      </c>
      <c r="D441" s="29">
        <v>3.0</v>
      </c>
      <c r="E441" s="29">
        <v>36.0</v>
      </c>
      <c r="F441" s="29">
        <v>55.0</v>
      </c>
      <c r="G441" s="23" t="s">
        <v>337</v>
      </c>
      <c r="H441" s="23" t="s">
        <v>414</v>
      </c>
      <c r="I441" s="29">
        <v>43.0</v>
      </c>
      <c r="J441" s="29">
        <v>85.0</v>
      </c>
      <c r="K441" s="29">
        <v>3535.0</v>
      </c>
      <c r="L441" s="30">
        <f t="shared" si="8"/>
        <v>82209.30233</v>
      </c>
      <c r="M441" s="36"/>
    </row>
    <row r="442">
      <c r="A442" s="57">
        <v>40878.0</v>
      </c>
      <c r="B442" s="23" t="s">
        <v>293</v>
      </c>
      <c r="C442" s="29">
        <v>9.0</v>
      </c>
      <c r="D442" s="29">
        <v>3.0</v>
      </c>
      <c r="E442" s="29">
        <v>25.0</v>
      </c>
      <c r="F442" s="29">
        <v>1.0</v>
      </c>
      <c r="G442" s="23" t="s">
        <v>331</v>
      </c>
      <c r="H442" s="23" t="s">
        <v>374</v>
      </c>
      <c r="I442" s="29">
        <v>42.0</v>
      </c>
      <c r="J442" s="29">
        <v>76.0</v>
      </c>
      <c r="K442" s="29">
        <v>6315.0</v>
      </c>
      <c r="L442" s="30">
        <f t="shared" si="8"/>
        <v>150357.1429</v>
      </c>
      <c r="M442" s="36"/>
    </row>
    <row r="443">
      <c r="A443" s="57">
        <v>40878.0</v>
      </c>
      <c r="B443" s="23" t="s">
        <v>293</v>
      </c>
      <c r="C443" s="29">
        <v>9.0</v>
      </c>
      <c r="D443" s="29">
        <v>3.0</v>
      </c>
      <c r="E443" s="29">
        <v>33.0</v>
      </c>
      <c r="F443" s="29">
        <v>11.0</v>
      </c>
      <c r="G443" s="23" t="s">
        <v>419</v>
      </c>
      <c r="H443" s="23" t="s">
        <v>367</v>
      </c>
      <c r="I443" s="29">
        <v>41.0</v>
      </c>
      <c r="J443" s="29">
        <v>67.0</v>
      </c>
      <c r="K443" s="29">
        <v>2570.0</v>
      </c>
      <c r="L443" s="30">
        <f t="shared" si="8"/>
        <v>62682.92683</v>
      </c>
      <c r="M443" s="36"/>
    </row>
    <row r="444">
      <c r="A444" s="57">
        <v>40878.0</v>
      </c>
      <c r="B444" s="23" t="s">
        <v>293</v>
      </c>
      <c r="C444" s="29">
        <v>9.0</v>
      </c>
      <c r="D444" s="29">
        <v>3.0</v>
      </c>
      <c r="E444" s="29">
        <v>6.0</v>
      </c>
      <c r="F444" s="29">
        <v>59.0</v>
      </c>
      <c r="G444" s="23" t="s">
        <v>346</v>
      </c>
      <c r="H444" s="23" t="s">
        <v>366</v>
      </c>
      <c r="I444" s="29">
        <v>40.0</v>
      </c>
      <c r="J444" s="29">
        <v>65.0</v>
      </c>
      <c r="K444" s="29">
        <v>2462.0</v>
      </c>
      <c r="L444" s="30">
        <f t="shared" si="8"/>
        <v>61550</v>
      </c>
      <c r="M444" s="36"/>
    </row>
    <row r="445">
      <c r="A445" s="57">
        <v>40878.0</v>
      </c>
      <c r="B445" s="23" t="s">
        <v>293</v>
      </c>
      <c r="C445" s="29">
        <v>9.0</v>
      </c>
      <c r="D445" s="29">
        <v>3.0</v>
      </c>
      <c r="E445" s="29">
        <v>12.0</v>
      </c>
      <c r="F445" s="29">
        <v>9.0</v>
      </c>
      <c r="G445" s="23" t="s">
        <v>344</v>
      </c>
      <c r="H445" s="23" t="s">
        <v>482</v>
      </c>
      <c r="I445" s="29">
        <v>40.0</v>
      </c>
      <c r="J445" s="29">
        <v>62.0</v>
      </c>
      <c r="K445" s="29">
        <v>1160.0</v>
      </c>
      <c r="L445" s="30">
        <f t="shared" si="8"/>
        <v>29000</v>
      </c>
      <c r="M445" s="36"/>
    </row>
    <row r="446">
      <c r="A446" s="57">
        <v>40878.0</v>
      </c>
      <c r="B446" s="23" t="s">
        <v>293</v>
      </c>
      <c r="C446" s="29">
        <v>9.0</v>
      </c>
      <c r="D446" s="29">
        <v>3.0</v>
      </c>
      <c r="E446" s="29">
        <v>34.0</v>
      </c>
      <c r="F446" s="29">
        <v>3.0</v>
      </c>
      <c r="G446" s="23" t="s">
        <v>375</v>
      </c>
      <c r="H446" s="23" t="s">
        <v>377</v>
      </c>
      <c r="I446" s="29">
        <v>40.0</v>
      </c>
      <c r="J446" s="29">
        <v>70.0</v>
      </c>
      <c r="K446" s="29">
        <v>2362.0</v>
      </c>
      <c r="L446" s="30">
        <f t="shared" si="8"/>
        <v>59050</v>
      </c>
      <c r="M446" s="36"/>
    </row>
    <row r="447">
      <c r="A447" s="57">
        <v>40878.0</v>
      </c>
      <c r="B447" s="23" t="s">
        <v>293</v>
      </c>
      <c r="C447" s="29">
        <v>9.0</v>
      </c>
      <c r="D447" s="29">
        <v>3.0</v>
      </c>
      <c r="E447" s="29">
        <v>36.0</v>
      </c>
      <c r="F447" s="29">
        <v>1.0</v>
      </c>
      <c r="G447" s="23" t="s">
        <v>337</v>
      </c>
      <c r="H447" s="23" t="s">
        <v>475</v>
      </c>
      <c r="I447" s="29">
        <v>40.0</v>
      </c>
      <c r="J447" s="29">
        <v>69.0</v>
      </c>
      <c r="K447" s="29">
        <v>2163.0</v>
      </c>
      <c r="L447" s="30">
        <f t="shared" si="8"/>
        <v>54075</v>
      </c>
      <c r="M447" s="36"/>
    </row>
    <row r="448">
      <c r="A448" s="57">
        <v>40878.0</v>
      </c>
      <c r="B448" s="23" t="s">
        <v>293</v>
      </c>
      <c r="C448" s="29">
        <v>9.0</v>
      </c>
      <c r="D448" s="29">
        <v>3.0</v>
      </c>
      <c r="E448" s="29">
        <v>51.0</v>
      </c>
      <c r="F448" s="29">
        <v>59.0</v>
      </c>
      <c r="G448" s="23" t="s">
        <v>383</v>
      </c>
      <c r="H448" s="23" t="s">
        <v>384</v>
      </c>
      <c r="I448" s="29">
        <v>40.0</v>
      </c>
      <c r="J448" s="29">
        <v>62.0</v>
      </c>
      <c r="K448" s="29">
        <v>2692.0</v>
      </c>
      <c r="L448" s="30">
        <f t="shared" si="8"/>
        <v>67300</v>
      </c>
      <c r="M448" s="36"/>
    </row>
    <row r="449">
      <c r="A449" s="57">
        <v>40878.0</v>
      </c>
      <c r="B449" s="23" t="s">
        <v>293</v>
      </c>
      <c r="C449" s="29">
        <v>9.0</v>
      </c>
      <c r="D449" s="29">
        <v>3.0</v>
      </c>
      <c r="E449" s="29">
        <v>42.0</v>
      </c>
      <c r="F449" s="29">
        <v>77.0</v>
      </c>
      <c r="G449" s="23" t="s">
        <v>361</v>
      </c>
      <c r="H449" s="23" t="s">
        <v>1156</v>
      </c>
      <c r="I449" s="29">
        <v>39.0</v>
      </c>
      <c r="J449" s="29">
        <v>59.0</v>
      </c>
      <c r="K449" s="29">
        <v>1493.0</v>
      </c>
      <c r="L449" s="30">
        <f t="shared" si="8"/>
        <v>38282.05128</v>
      </c>
      <c r="M449" s="36"/>
    </row>
    <row r="450">
      <c r="A450" s="57">
        <v>40878.0</v>
      </c>
      <c r="B450" s="23" t="s">
        <v>293</v>
      </c>
      <c r="C450" s="29">
        <v>9.0</v>
      </c>
      <c r="D450" s="29">
        <v>3.0</v>
      </c>
      <c r="E450" s="29">
        <v>57.0</v>
      </c>
      <c r="F450" s="29">
        <v>5.0</v>
      </c>
      <c r="G450" s="23" t="s">
        <v>348</v>
      </c>
      <c r="H450" s="23" t="s">
        <v>427</v>
      </c>
      <c r="I450" s="29">
        <v>39.0</v>
      </c>
      <c r="J450" s="29">
        <v>75.0</v>
      </c>
      <c r="K450" s="29">
        <v>1425.0</v>
      </c>
      <c r="L450" s="30">
        <f t="shared" si="8"/>
        <v>36538.46154</v>
      </c>
      <c r="M450" s="36"/>
    </row>
    <row r="451">
      <c r="A451" s="57">
        <v>40878.0</v>
      </c>
      <c r="B451" s="23" t="s">
        <v>293</v>
      </c>
      <c r="C451" s="29">
        <v>9.0</v>
      </c>
      <c r="D451" s="29">
        <v>3.0</v>
      </c>
      <c r="E451" s="29">
        <v>34.0</v>
      </c>
      <c r="F451" s="29">
        <v>31.0</v>
      </c>
      <c r="G451" s="23" t="s">
        <v>375</v>
      </c>
      <c r="H451" s="23" t="s">
        <v>461</v>
      </c>
      <c r="I451" s="29">
        <v>36.0</v>
      </c>
      <c r="J451" s="29">
        <v>63.0</v>
      </c>
      <c r="K451" s="29">
        <v>1409.0</v>
      </c>
      <c r="L451" s="30">
        <f t="shared" si="8"/>
        <v>39138.88889</v>
      </c>
      <c r="M451" s="36"/>
    </row>
    <row r="452">
      <c r="A452" s="57">
        <v>40878.0</v>
      </c>
      <c r="B452" s="23" t="s">
        <v>293</v>
      </c>
      <c r="C452" s="29">
        <v>9.0</v>
      </c>
      <c r="D452" s="29">
        <v>3.0</v>
      </c>
      <c r="E452" s="29">
        <v>24.0</v>
      </c>
      <c r="F452" s="29">
        <v>31.0</v>
      </c>
      <c r="G452" s="23" t="s">
        <v>432</v>
      </c>
      <c r="H452" s="23" t="s">
        <v>433</v>
      </c>
      <c r="I452" s="29">
        <v>35.0</v>
      </c>
      <c r="J452" s="29">
        <v>66.0</v>
      </c>
      <c r="K452" s="29">
        <v>3013.0</v>
      </c>
      <c r="L452" s="30">
        <f t="shared" si="8"/>
        <v>86085.71429</v>
      </c>
      <c r="M452" s="36"/>
    </row>
    <row r="453">
      <c r="A453" s="57">
        <v>40878.0</v>
      </c>
      <c r="B453" s="23" t="s">
        <v>293</v>
      </c>
      <c r="C453" s="29">
        <v>9.0</v>
      </c>
      <c r="D453" s="29">
        <v>3.0</v>
      </c>
      <c r="E453" s="29">
        <v>48.0</v>
      </c>
      <c r="F453" s="29">
        <v>113.0</v>
      </c>
      <c r="G453" s="23" t="s">
        <v>369</v>
      </c>
      <c r="H453" s="23" t="s">
        <v>421</v>
      </c>
      <c r="I453" s="29">
        <v>35.0</v>
      </c>
      <c r="J453" s="29">
        <v>59.0</v>
      </c>
      <c r="K453" s="29">
        <v>1720.0</v>
      </c>
      <c r="L453" s="30">
        <f t="shared" si="8"/>
        <v>49142.85714</v>
      </c>
      <c r="M453" s="36"/>
    </row>
    <row r="454">
      <c r="A454" s="57">
        <v>40878.0</v>
      </c>
      <c r="B454" s="23" t="s">
        <v>293</v>
      </c>
      <c r="C454" s="29">
        <v>9.0</v>
      </c>
      <c r="D454" s="29">
        <v>3.0</v>
      </c>
      <c r="E454" s="29">
        <v>53.0</v>
      </c>
      <c r="F454" s="29">
        <v>33.0</v>
      </c>
      <c r="G454" s="23" t="s">
        <v>503</v>
      </c>
      <c r="H454" s="23" t="s">
        <v>504</v>
      </c>
      <c r="I454" s="29">
        <v>35.0</v>
      </c>
      <c r="J454" s="29">
        <v>59.0</v>
      </c>
      <c r="K454" s="29">
        <v>2560.0</v>
      </c>
      <c r="L454" s="30">
        <f t="shared" si="8"/>
        <v>73142.85714</v>
      </c>
      <c r="M454" s="36"/>
    </row>
    <row r="455">
      <c r="A455" s="57">
        <v>40878.0</v>
      </c>
      <c r="B455" s="23" t="s">
        <v>293</v>
      </c>
      <c r="C455" s="29">
        <v>9.0</v>
      </c>
      <c r="D455" s="29">
        <v>3.0</v>
      </c>
      <c r="E455" s="29">
        <v>42.0</v>
      </c>
      <c r="F455" s="29">
        <v>91.0</v>
      </c>
      <c r="G455" s="23" t="s">
        <v>361</v>
      </c>
      <c r="H455" s="23" t="s">
        <v>433</v>
      </c>
      <c r="I455" s="29">
        <v>33.0</v>
      </c>
      <c r="J455" s="29">
        <v>58.0</v>
      </c>
      <c r="K455" s="29">
        <v>2242.0</v>
      </c>
      <c r="L455" s="30">
        <f t="shared" si="8"/>
        <v>67939.39394</v>
      </c>
      <c r="M455" s="36"/>
    </row>
    <row r="456">
      <c r="A456" s="57">
        <v>40878.0</v>
      </c>
      <c r="B456" s="23" t="s">
        <v>293</v>
      </c>
      <c r="C456" s="29">
        <v>9.0</v>
      </c>
      <c r="D456" s="29">
        <v>3.0</v>
      </c>
      <c r="E456" s="29">
        <v>37.0</v>
      </c>
      <c r="F456" s="29">
        <v>183.0</v>
      </c>
      <c r="G456" s="23" t="s">
        <v>389</v>
      </c>
      <c r="H456" s="23" t="s">
        <v>404</v>
      </c>
      <c r="I456" s="29">
        <v>32.0</v>
      </c>
      <c r="J456" s="29">
        <v>49.0</v>
      </c>
      <c r="K456" s="29">
        <v>1251.0</v>
      </c>
      <c r="L456" s="30">
        <f t="shared" si="8"/>
        <v>39093.75</v>
      </c>
      <c r="M456" s="36"/>
    </row>
    <row r="457">
      <c r="A457" s="57">
        <v>40878.0</v>
      </c>
      <c r="B457" s="23" t="s">
        <v>293</v>
      </c>
      <c r="C457" s="29">
        <v>9.0</v>
      </c>
      <c r="D457" s="29">
        <v>3.0</v>
      </c>
      <c r="E457" s="29">
        <v>12.0</v>
      </c>
      <c r="F457" s="29">
        <v>127.0</v>
      </c>
      <c r="G457" s="23" t="s">
        <v>344</v>
      </c>
      <c r="H457" s="23" t="s">
        <v>452</v>
      </c>
      <c r="I457" s="29">
        <v>31.0</v>
      </c>
      <c r="J457" s="29">
        <v>50.0</v>
      </c>
      <c r="K457" s="29">
        <v>1712.0</v>
      </c>
      <c r="L457" s="30">
        <f t="shared" si="8"/>
        <v>55225.80645</v>
      </c>
      <c r="M457" s="36"/>
    </row>
    <row r="458">
      <c r="A458" s="57">
        <v>40878.0</v>
      </c>
      <c r="B458" s="23" t="s">
        <v>293</v>
      </c>
      <c r="C458" s="29">
        <v>9.0</v>
      </c>
      <c r="D458" s="29">
        <v>3.0</v>
      </c>
      <c r="E458" s="29">
        <v>25.0</v>
      </c>
      <c r="F458" s="29">
        <v>23.0</v>
      </c>
      <c r="G458" s="23" t="s">
        <v>331</v>
      </c>
      <c r="H458" s="23" t="s">
        <v>474</v>
      </c>
      <c r="I458" s="29">
        <v>30.0</v>
      </c>
      <c r="J458" s="29">
        <v>50.0</v>
      </c>
      <c r="K458" s="29">
        <v>2486.0</v>
      </c>
      <c r="L458" s="30">
        <f t="shared" si="8"/>
        <v>82866.66667</v>
      </c>
      <c r="M458" s="36"/>
    </row>
    <row r="459">
      <c r="A459" s="57">
        <v>40878.0</v>
      </c>
      <c r="B459" s="23" t="s">
        <v>293</v>
      </c>
      <c r="C459" s="29">
        <v>9.0</v>
      </c>
      <c r="D459" s="29">
        <v>3.0</v>
      </c>
      <c r="E459" s="29">
        <v>48.0</v>
      </c>
      <c r="F459" s="29">
        <v>29.0</v>
      </c>
      <c r="G459" s="23" t="s">
        <v>369</v>
      </c>
      <c r="H459" s="23" t="s">
        <v>457</v>
      </c>
      <c r="I459" s="29">
        <v>30.0</v>
      </c>
      <c r="J459" s="29">
        <v>51.0</v>
      </c>
      <c r="K459" s="29">
        <v>2258.0</v>
      </c>
      <c r="L459" s="30">
        <f t="shared" si="8"/>
        <v>75266.66667</v>
      </c>
      <c r="M459" s="36"/>
    </row>
    <row r="460">
      <c r="A460" s="57">
        <v>40878.0</v>
      </c>
      <c r="B460" s="23" t="s">
        <v>293</v>
      </c>
      <c r="C460" s="29">
        <v>9.0</v>
      </c>
      <c r="D460" s="29">
        <v>3.0</v>
      </c>
      <c r="E460" s="29">
        <v>25.0</v>
      </c>
      <c r="F460" s="29">
        <v>5.0</v>
      </c>
      <c r="G460" s="23" t="s">
        <v>331</v>
      </c>
      <c r="H460" s="23" t="s">
        <v>401</v>
      </c>
      <c r="I460" s="29">
        <v>29.0</v>
      </c>
      <c r="J460" s="29">
        <v>43.0</v>
      </c>
      <c r="K460" s="29">
        <v>1117.0</v>
      </c>
      <c r="L460" s="30">
        <f t="shared" si="8"/>
        <v>38517.24138</v>
      </c>
      <c r="M460" s="36"/>
    </row>
    <row r="461">
      <c r="A461" s="57">
        <v>40878.0</v>
      </c>
      <c r="B461" s="23" t="s">
        <v>293</v>
      </c>
      <c r="C461" s="29">
        <v>9.0</v>
      </c>
      <c r="D461" s="29">
        <v>3.0</v>
      </c>
      <c r="E461" s="29">
        <v>42.0</v>
      </c>
      <c r="F461" s="29">
        <v>3.0</v>
      </c>
      <c r="G461" s="23" t="s">
        <v>361</v>
      </c>
      <c r="H461" s="23" t="s">
        <v>454</v>
      </c>
      <c r="I461" s="29">
        <v>29.0</v>
      </c>
      <c r="J461" s="29">
        <v>52.0</v>
      </c>
      <c r="K461" s="29">
        <v>2000.0</v>
      </c>
      <c r="L461" s="30">
        <f t="shared" si="8"/>
        <v>68965.51724</v>
      </c>
      <c r="M461" s="36"/>
    </row>
    <row r="462">
      <c r="A462" s="57">
        <v>40878.0</v>
      </c>
      <c r="B462" s="23" t="s">
        <v>293</v>
      </c>
      <c r="C462" s="29">
        <v>9.0</v>
      </c>
      <c r="D462" s="29">
        <v>3.0</v>
      </c>
      <c r="E462" s="29">
        <v>44.0</v>
      </c>
      <c r="F462" s="29">
        <v>9.0</v>
      </c>
      <c r="G462" s="23" t="s">
        <v>352</v>
      </c>
      <c r="H462" s="23" t="s">
        <v>398</v>
      </c>
      <c r="I462" s="29">
        <v>29.0</v>
      </c>
      <c r="J462" s="29">
        <v>36.0</v>
      </c>
      <c r="K462" s="29">
        <v>920.0</v>
      </c>
      <c r="L462" s="30">
        <f t="shared" si="8"/>
        <v>31724.13793</v>
      </c>
      <c r="M462" s="36"/>
    </row>
    <row r="463">
      <c r="A463" s="57">
        <v>40878.0</v>
      </c>
      <c r="B463" s="23" t="s">
        <v>293</v>
      </c>
      <c r="C463" s="29">
        <v>9.0</v>
      </c>
      <c r="D463" s="29">
        <v>3.0</v>
      </c>
      <c r="E463" s="29">
        <v>27.0</v>
      </c>
      <c r="F463" s="29">
        <v>53.0</v>
      </c>
      <c r="G463" s="23" t="s">
        <v>410</v>
      </c>
      <c r="H463" s="23" t="s">
        <v>411</v>
      </c>
      <c r="I463" s="29">
        <v>28.0</v>
      </c>
      <c r="J463" s="29">
        <v>46.0</v>
      </c>
      <c r="K463" s="29">
        <v>1518.0</v>
      </c>
      <c r="L463" s="30">
        <f t="shared" si="8"/>
        <v>54214.28571</v>
      </c>
      <c r="M463" s="36"/>
    </row>
    <row r="464">
      <c r="A464" s="57">
        <v>40878.0</v>
      </c>
      <c r="B464" s="23" t="s">
        <v>293</v>
      </c>
      <c r="C464" s="29">
        <v>9.0</v>
      </c>
      <c r="D464" s="29">
        <v>3.0</v>
      </c>
      <c r="E464" s="29">
        <v>36.0</v>
      </c>
      <c r="F464" s="29">
        <v>29.0</v>
      </c>
      <c r="G464" s="23" t="s">
        <v>337</v>
      </c>
      <c r="H464" s="23" t="s">
        <v>495</v>
      </c>
      <c r="I464" s="29">
        <v>28.0</v>
      </c>
      <c r="J464" s="29">
        <v>45.0</v>
      </c>
      <c r="K464" s="29">
        <v>1061.0</v>
      </c>
      <c r="L464" s="30">
        <f t="shared" si="8"/>
        <v>37892.85714</v>
      </c>
      <c r="M464" s="36"/>
    </row>
    <row r="465">
      <c r="A465" s="57">
        <v>40878.0</v>
      </c>
      <c r="B465" s="23" t="s">
        <v>293</v>
      </c>
      <c r="C465" s="29">
        <v>9.0</v>
      </c>
      <c r="D465" s="29">
        <v>3.0</v>
      </c>
      <c r="E465" s="29">
        <v>44.0</v>
      </c>
      <c r="F465" s="29">
        <v>3.0</v>
      </c>
      <c r="G465" s="23" t="s">
        <v>352</v>
      </c>
      <c r="H465" s="23" t="s">
        <v>465</v>
      </c>
      <c r="I465" s="29">
        <v>28.0</v>
      </c>
      <c r="J465" s="29">
        <v>42.0</v>
      </c>
      <c r="K465" s="29">
        <v>1522.0</v>
      </c>
      <c r="L465" s="30">
        <f t="shared" si="8"/>
        <v>54357.14286</v>
      </c>
      <c r="M465" s="36"/>
    </row>
    <row r="466">
      <c r="A466" s="57">
        <v>40878.0</v>
      </c>
      <c r="B466" s="23" t="s">
        <v>293</v>
      </c>
      <c r="C466" s="29">
        <v>9.0</v>
      </c>
      <c r="D466" s="29">
        <v>3.0</v>
      </c>
      <c r="E466" s="29">
        <v>6.0</v>
      </c>
      <c r="F466" s="29">
        <v>75.0</v>
      </c>
      <c r="G466" s="23" t="s">
        <v>346</v>
      </c>
      <c r="H466" s="23" t="s">
        <v>505</v>
      </c>
      <c r="I466" s="29">
        <v>27.0</v>
      </c>
      <c r="J466" s="29">
        <v>34.0</v>
      </c>
      <c r="K466" s="29">
        <v>1699.0</v>
      </c>
      <c r="L466" s="30">
        <f t="shared" si="8"/>
        <v>62925.92593</v>
      </c>
      <c r="M466" s="36"/>
    </row>
    <row r="467">
      <c r="A467" s="57">
        <v>40878.0</v>
      </c>
      <c r="B467" s="23" t="s">
        <v>293</v>
      </c>
      <c r="C467" s="29">
        <v>9.0</v>
      </c>
      <c r="D467" s="29">
        <v>3.0</v>
      </c>
      <c r="E467" s="29">
        <v>12.0</v>
      </c>
      <c r="F467" s="29">
        <v>31.0</v>
      </c>
      <c r="G467" s="23" t="s">
        <v>344</v>
      </c>
      <c r="H467" s="23" t="s">
        <v>469</v>
      </c>
      <c r="I467" s="29">
        <v>27.0</v>
      </c>
      <c r="J467" s="29">
        <v>46.0</v>
      </c>
      <c r="K467" s="29">
        <v>909.0</v>
      </c>
      <c r="L467" s="30">
        <f t="shared" si="8"/>
        <v>33666.66667</v>
      </c>
      <c r="M467" s="36"/>
    </row>
    <row r="468">
      <c r="A468" s="57">
        <v>40878.0</v>
      </c>
      <c r="B468" s="23" t="s">
        <v>293</v>
      </c>
      <c r="C468" s="29">
        <v>9.0</v>
      </c>
      <c r="D468" s="29">
        <v>3.0</v>
      </c>
      <c r="E468" s="29">
        <v>13.0</v>
      </c>
      <c r="F468" s="29">
        <v>89.0</v>
      </c>
      <c r="G468" s="23" t="s">
        <v>394</v>
      </c>
      <c r="H468" s="23" t="s">
        <v>416</v>
      </c>
      <c r="I468" s="29">
        <v>27.0</v>
      </c>
      <c r="J468" s="29">
        <v>45.0</v>
      </c>
      <c r="K468" s="29">
        <v>970.0</v>
      </c>
      <c r="L468" s="30">
        <f t="shared" si="8"/>
        <v>35925.92593</v>
      </c>
      <c r="M468" s="36"/>
    </row>
    <row r="469">
      <c r="A469" s="57">
        <v>40878.0</v>
      </c>
      <c r="B469" s="23" t="s">
        <v>293</v>
      </c>
      <c r="C469" s="29">
        <v>9.0</v>
      </c>
      <c r="D469" s="29">
        <v>3.0</v>
      </c>
      <c r="E469" s="29">
        <v>15.0</v>
      </c>
      <c r="F469" s="29">
        <v>3.0</v>
      </c>
      <c r="G469" s="23" t="s">
        <v>829</v>
      </c>
      <c r="H469" s="23" t="s">
        <v>830</v>
      </c>
      <c r="I469" s="29">
        <v>27.0</v>
      </c>
      <c r="J469" s="29">
        <v>50.0</v>
      </c>
      <c r="K469" s="29">
        <v>1388.0</v>
      </c>
      <c r="L469" s="30">
        <f t="shared" si="8"/>
        <v>51407.40741</v>
      </c>
      <c r="M469" s="36"/>
    </row>
    <row r="470">
      <c r="A470" s="57">
        <v>40878.0</v>
      </c>
      <c r="B470" s="23" t="s">
        <v>293</v>
      </c>
      <c r="C470" s="29">
        <v>9.0</v>
      </c>
      <c r="D470" s="29">
        <v>3.0</v>
      </c>
      <c r="E470" s="29">
        <v>36.0</v>
      </c>
      <c r="F470" s="29">
        <v>67.0</v>
      </c>
      <c r="G470" s="23" t="s">
        <v>337</v>
      </c>
      <c r="H470" s="23" t="s">
        <v>502</v>
      </c>
      <c r="I470" s="29">
        <v>27.0</v>
      </c>
      <c r="J470" s="29">
        <v>46.0</v>
      </c>
      <c r="K470" s="29">
        <v>1144.0</v>
      </c>
      <c r="L470" s="30">
        <f t="shared" si="8"/>
        <v>42370.37037</v>
      </c>
      <c r="M470" s="36"/>
    </row>
    <row r="471">
      <c r="A471" s="57">
        <v>40878.0</v>
      </c>
      <c r="B471" s="23" t="s">
        <v>293</v>
      </c>
      <c r="C471" s="29">
        <v>9.0</v>
      </c>
      <c r="D471" s="29">
        <v>3.0</v>
      </c>
      <c r="E471" s="29">
        <v>32.0</v>
      </c>
      <c r="F471" s="29">
        <v>3.0</v>
      </c>
      <c r="G471" s="23" t="s">
        <v>509</v>
      </c>
      <c r="H471" s="23" t="s">
        <v>510</v>
      </c>
      <c r="I471" s="29">
        <v>26.0</v>
      </c>
      <c r="J471" s="29">
        <v>51.0</v>
      </c>
      <c r="K471" s="29">
        <v>1135.0</v>
      </c>
      <c r="L471" s="30">
        <f t="shared" si="8"/>
        <v>43653.84615</v>
      </c>
      <c r="M471" s="36"/>
    </row>
    <row r="472">
      <c r="A472" s="57">
        <v>40878.0</v>
      </c>
      <c r="B472" s="23" t="s">
        <v>293</v>
      </c>
      <c r="C472" s="29">
        <v>9.0</v>
      </c>
      <c r="D472" s="29">
        <v>3.0</v>
      </c>
      <c r="E472" s="29">
        <v>50.0</v>
      </c>
      <c r="F472" s="29">
        <v>7.0</v>
      </c>
      <c r="G472" s="23" t="s">
        <v>447</v>
      </c>
      <c r="H472" s="23" t="s">
        <v>449</v>
      </c>
      <c r="I472" s="29">
        <v>26.0</v>
      </c>
      <c r="J472" s="29">
        <v>47.0</v>
      </c>
      <c r="K472" s="29">
        <v>1796.0</v>
      </c>
      <c r="L472" s="30">
        <f t="shared" si="8"/>
        <v>69076.92308</v>
      </c>
      <c r="M472" s="36"/>
    </row>
    <row r="473">
      <c r="A473" s="57">
        <v>40878.0</v>
      </c>
      <c r="B473" s="23" t="s">
        <v>293</v>
      </c>
      <c r="C473" s="29">
        <v>9.0</v>
      </c>
      <c r="D473" s="29">
        <v>3.0</v>
      </c>
      <c r="E473" s="29">
        <v>13.0</v>
      </c>
      <c r="F473" s="29">
        <v>135.0</v>
      </c>
      <c r="G473" s="23" t="s">
        <v>394</v>
      </c>
      <c r="H473" s="23" t="s">
        <v>473</v>
      </c>
      <c r="I473" s="29">
        <v>25.0</v>
      </c>
      <c r="J473" s="29">
        <v>53.0</v>
      </c>
      <c r="K473" s="29">
        <v>803.0</v>
      </c>
      <c r="L473" s="30">
        <f t="shared" si="8"/>
        <v>32120</v>
      </c>
      <c r="M473" s="36"/>
    </row>
    <row r="474">
      <c r="A474" s="57">
        <v>40878.0</v>
      </c>
      <c r="B474" s="23" t="s">
        <v>293</v>
      </c>
      <c r="C474" s="29">
        <v>9.0</v>
      </c>
      <c r="D474" s="29">
        <v>3.0</v>
      </c>
      <c r="E474" s="29">
        <v>34.0</v>
      </c>
      <c r="F474" s="29">
        <v>27.0</v>
      </c>
      <c r="G474" s="23" t="s">
        <v>375</v>
      </c>
      <c r="H474" s="23" t="s">
        <v>438</v>
      </c>
      <c r="I474" s="29">
        <v>25.0</v>
      </c>
      <c r="J474" s="29">
        <v>49.0</v>
      </c>
      <c r="K474" s="29">
        <v>2201.0</v>
      </c>
      <c r="L474" s="30">
        <f t="shared" si="8"/>
        <v>88040</v>
      </c>
      <c r="M474" s="36"/>
    </row>
    <row r="475">
      <c r="A475" s="57">
        <v>40878.0</v>
      </c>
      <c r="B475" s="23" t="s">
        <v>293</v>
      </c>
      <c r="C475" s="29">
        <v>9.0</v>
      </c>
      <c r="D475" s="29">
        <v>3.0</v>
      </c>
      <c r="E475" s="29">
        <v>34.0</v>
      </c>
      <c r="F475" s="29">
        <v>39.0</v>
      </c>
      <c r="G475" s="23" t="s">
        <v>375</v>
      </c>
      <c r="H475" s="23" t="s">
        <v>511</v>
      </c>
      <c r="I475" s="29">
        <v>25.0</v>
      </c>
      <c r="J475" s="29">
        <v>42.0</v>
      </c>
      <c r="K475" s="29">
        <v>1476.0</v>
      </c>
      <c r="L475" s="30">
        <f t="shared" si="8"/>
        <v>59040</v>
      </c>
      <c r="M475" s="36"/>
    </row>
    <row r="476">
      <c r="A476" s="57">
        <v>40878.0</v>
      </c>
      <c r="B476" s="23" t="s">
        <v>293</v>
      </c>
      <c r="C476" s="29">
        <v>9.0</v>
      </c>
      <c r="D476" s="29">
        <v>3.0</v>
      </c>
      <c r="E476" s="29">
        <v>36.0</v>
      </c>
      <c r="F476" s="29">
        <v>27.0</v>
      </c>
      <c r="G476" s="23" t="s">
        <v>337</v>
      </c>
      <c r="H476" s="23" t="s">
        <v>476</v>
      </c>
      <c r="I476" s="29">
        <v>25.0</v>
      </c>
      <c r="J476" s="29">
        <v>34.0</v>
      </c>
      <c r="K476" s="29">
        <v>1300.0</v>
      </c>
      <c r="L476" s="30">
        <f t="shared" si="8"/>
        <v>52000</v>
      </c>
      <c r="M476" s="36"/>
    </row>
    <row r="477">
      <c r="A477" s="57">
        <v>40878.0</v>
      </c>
      <c r="B477" s="23" t="s">
        <v>293</v>
      </c>
      <c r="C477" s="29">
        <v>9.0</v>
      </c>
      <c r="D477" s="29">
        <v>3.0</v>
      </c>
      <c r="E477" s="29">
        <v>10.0</v>
      </c>
      <c r="F477" s="29">
        <v>3.0</v>
      </c>
      <c r="G477" s="23" t="s">
        <v>486</v>
      </c>
      <c r="H477" s="23" t="s">
        <v>487</v>
      </c>
      <c r="I477" s="29">
        <v>24.0</v>
      </c>
      <c r="J477" s="29">
        <v>43.0</v>
      </c>
      <c r="K477" s="29">
        <v>979.0</v>
      </c>
      <c r="L477" s="30">
        <f t="shared" si="8"/>
        <v>40791.66667</v>
      </c>
      <c r="M477" s="36"/>
    </row>
    <row r="478">
      <c r="A478" s="57">
        <v>40878.0</v>
      </c>
      <c r="B478" s="23" t="s">
        <v>293</v>
      </c>
      <c r="C478" s="29">
        <v>9.0</v>
      </c>
      <c r="D478" s="29">
        <v>3.0</v>
      </c>
      <c r="E478" s="29">
        <v>24.0</v>
      </c>
      <c r="F478" s="29">
        <v>33.0</v>
      </c>
      <c r="G478" s="23" t="s">
        <v>432</v>
      </c>
      <c r="H478" s="23" t="s">
        <v>508</v>
      </c>
      <c r="I478" s="29">
        <v>24.0</v>
      </c>
      <c r="J478" s="29">
        <v>38.0</v>
      </c>
      <c r="K478" s="29">
        <v>832.0</v>
      </c>
      <c r="L478" s="30">
        <f t="shared" si="8"/>
        <v>34666.66667</v>
      </c>
      <c r="M478" s="36"/>
    </row>
    <row r="479">
      <c r="A479" s="57">
        <v>40878.0</v>
      </c>
      <c r="B479" s="23" t="s">
        <v>293</v>
      </c>
      <c r="C479" s="29">
        <v>9.0</v>
      </c>
      <c r="D479" s="29">
        <v>3.0</v>
      </c>
      <c r="E479" s="29">
        <v>25.0</v>
      </c>
      <c r="F479" s="29">
        <v>3.0</v>
      </c>
      <c r="G479" s="23" t="s">
        <v>331</v>
      </c>
      <c r="H479" s="23" t="s">
        <v>435</v>
      </c>
      <c r="I479" s="29">
        <v>24.0</v>
      </c>
      <c r="J479" s="29">
        <v>42.0</v>
      </c>
      <c r="K479" s="29">
        <v>1829.0</v>
      </c>
      <c r="L479" s="30">
        <f t="shared" si="8"/>
        <v>76208.33333</v>
      </c>
      <c r="M479" s="36"/>
    </row>
    <row r="480">
      <c r="A480" s="57">
        <v>40878.0</v>
      </c>
      <c r="B480" s="23" t="s">
        <v>293</v>
      </c>
      <c r="C480" s="29">
        <v>9.0</v>
      </c>
      <c r="D480" s="29">
        <v>3.0</v>
      </c>
      <c r="E480" s="29">
        <v>12.0</v>
      </c>
      <c r="F480" s="29">
        <v>115.0</v>
      </c>
      <c r="G480" s="23" t="s">
        <v>344</v>
      </c>
      <c r="H480" s="23" t="s">
        <v>484</v>
      </c>
      <c r="I480" s="29">
        <v>23.0</v>
      </c>
      <c r="J480" s="29">
        <v>44.0</v>
      </c>
      <c r="K480" s="29">
        <v>1060.0</v>
      </c>
      <c r="L480" s="30">
        <f t="shared" si="8"/>
        <v>46086.95652</v>
      </c>
      <c r="M480" s="36"/>
    </row>
    <row r="481">
      <c r="A481" s="57">
        <v>40878.0</v>
      </c>
      <c r="B481" s="23" t="s">
        <v>293</v>
      </c>
      <c r="C481" s="29">
        <v>9.0</v>
      </c>
      <c r="D481" s="29">
        <v>3.0</v>
      </c>
      <c r="E481" s="29">
        <v>13.0</v>
      </c>
      <c r="F481" s="29">
        <v>67.0</v>
      </c>
      <c r="G481" s="23" t="s">
        <v>394</v>
      </c>
      <c r="H481" s="23" t="s">
        <v>506</v>
      </c>
      <c r="I481" s="29">
        <v>23.0</v>
      </c>
      <c r="J481" s="29">
        <v>46.0</v>
      </c>
      <c r="K481" s="29">
        <v>1107.0</v>
      </c>
      <c r="L481" s="30">
        <f t="shared" si="8"/>
        <v>48130.43478</v>
      </c>
      <c r="M481" s="36"/>
    </row>
    <row r="482">
      <c r="A482" s="57">
        <v>40878.0</v>
      </c>
      <c r="B482" s="23" t="s">
        <v>293</v>
      </c>
      <c r="C482" s="29">
        <v>9.0</v>
      </c>
      <c r="D482" s="29">
        <v>3.0</v>
      </c>
      <c r="E482" s="29">
        <v>36.0</v>
      </c>
      <c r="F482" s="29">
        <v>65.0</v>
      </c>
      <c r="G482" s="23" t="s">
        <v>337</v>
      </c>
      <c r="H482" s="23" t="s">
        <v>1208</v>
      </c>
      <c r="I482" s="29">
        <v>23.0</v>
      </c>
      <c r="J482" s="29">
        <v>44.0</v>
      </c>
      <c r="K482" s="29">
        <v>1076.0</v>
      </c>
      <c r="L482" s="30">
        <f t="shared" si="8"/>
        <v>46782.6087</v>
      </c>
      <c r="M482" s="36"/>
    </row>
    <row r="483">
      <c r="A483" s="57">
        <v>40878.0</v>
      </c>
      <c r="B483" s="23" t="s">
        <v>293</v>
      </c>
      <c r="C483" s="29">
        <v>9.0</v>
      </c>
      <c r="D483" s="29">
        <v>3.0</v>
      </c>
      <c r="E483" s="29">
        <v>39.0</v>
      </c>
      <c r="F483" s="29">
        <v>35.0</v>
      </c>
      <c r="G483" s="23" t="s">
        <v>440</v>
      </c>
      <c r="H483" s="23" t="s">
        <v>441</v>
      </c>
      <c r="I483" s="29">
        <v>23.0</v>
      </c>
      <c r="J483" s="29">
        <v>43.0</v>
      </c>
      <c r="K483" s="29">
        <v>1208.0</v>
      </c>
      <c r="L483" s="30">
        <f t="shared" si="8"/>
        <v>52521.73913</v>
      </c>
      <c r="M483" s="36"/>
    </row>
    <row r="484">
      <c r="A484" s="57">
        <v>40878.0</v>
      </c>
      <c r="B484" s="23" t="s">
        <v>293</v>
      </c>
      <c r="C484" s="29">
        <v>9.0</v>
      </c>
      <c r="D484" s="29">
        <v>3.0</v>
      </c>
      <c r="E484" s="29">
        <v>17.0</v>
      </c>
      <c r="F484" s="29">
        <v>43.0</v>
      </c>
      <c r="G484" s="23" t="s">
        <v>354</v>
      </c>
      <c r="H484" s="23" t="s">
        <v>1211</v>
      </c>
      <c r="I484" s="29">
        <v>22.0</v>
      </c>
      <c r="J484" s="29">
        <v>54.0</v>
      </c>
      <c r="K484" s="29">
        <v>3513.0</v>
      </c>
      <c r="L484" s="30">
        <f t="shared" si="8"/>
        <v>159681.8182</v>
      </c>
      <c r="M484" s="36"/>
    </row>
    <row r="485">
      <c r="A485" s="57">
        <v>40878.0</v>
      </c>
      <c r="B485" s="23" t="s">
        <v>293</v>
      </c>
      <c r="C485" s="29">
        <v>9.0</v>
      </c>
      <c r="D485" s="29">
        <v>3.0</v>
      </c>
      <c r="E485" s="29">
        <v>33.0</v>
      </c>
      <c r="F485" s="29">
        <v>15.0</v>
      </c>
      <c r="G485" s="23" t="s">
        <v>419</v>
      </c>
      <c r="H485" s="23" t="s">
        <v>485</v>
      </c>
      <c r="I485" s="29">
        <v>22.0</v>
      </c>
      <c r="J485" s="29">
        <v>36.0</v>
      </c>
      <c r="K485" s="29">
        <v>1233.0</v>
      </c>
      <c r="L485" s="30">
        <f t="shared" si="8"/>
        <v>56045.45455</v>
      </c>
      <c r="M485" s="36"/>
    </row>
    <row r="486">
      <c r="A486" s="57">
        <v>40878.0</v>
      </c>
      <c r="B486" s="23" t="s">
        <v>293</v>
      </c>
      <c r="C486" s="29">
        <v>9.0</v>
      </c>
      <c r="D486" s="29">
        <v>3.0</v>
      </c>
      <c r="E486" s="29">
        <v>36.0</v>
      </c>
      <c r="F486" s="29">
        <v>71.0</v>
      </c>
      <c r="G486" s="23" t="s">
        <v>337</v>
      </c>
      <c r="H486" s="23" t="s">
        <v>366</v>
      </c>
      <c r="I486" s="29">
        <v>22.0</v>
      </c>
      <c r="J486" s="29">
        <v>41.0</v>
      </c>
      <c r="K486" s="29">
        <v>896.0</v>
      </c>
      <c r="L486" s="30">
        <f t="shared" si="8"/>
        <v>40727.27273</v>
      </c>
      <c r="M486" s="36"/>
    </row>
    <row r="487">
      <c r="A487" s="57">
        <v>40878.0</v>
      </c>
      <c r="B487" s="23" t="s">
        <v>293</v>
      </c>
      <c r="C487" s="29">
        <v>9.0</v>
      </c>
      <c r="D487" s="29">
        <v>3.0</v>
      </c>
      <c r="E487" s="29">
        <v>12.0</v>
      </c>
      <c r="F487" s="29">
        <v>105.0</v>
      </c>
      <c r="G487" s="23" t="s">
        <v>344</v>
      </c>
      <c r="H487" s="23" t="s">
        <v>686</v>
      </c>
      <c r="I487" s="29">
        <v>21.0</v>
      </c>
      <c r="J487" s="29">
        <v>30.0</v>
      </c>
      <c r="K487" s="29">
        <v>696.0</v>
      </c>
      <c r="L487" s="30">
        <f t="shared" si="8"/>
        <v>33142.85714</v>
      </c>
      <c r="M487" s="36"/>
    </row>
    <row r="488">
      <c r="A488" s="57">
        <v>40878.0</v>
      </c>
      <c r="B488" s="23" t="s">
        <v>293</v>
      </c>
      <c r="C488" s="29">
        <v>9.0</v>
      </c>
      <c r="D488" s="29">
        <v>3.0</v>
      </c>
      <c r="E488" s="29">
        <v>12.0</v>
      </c>
      <c r="F488" s="29">
        <v>111.0</v>
      </c>
      <c r="G488" s="23" t="s">
        <v>344</v>
      </c>
      <c r="H488" s="23" t="s">
        <v>424</v>
      </c>
      <c r="I488" s="29">
        <v>21.0</v>
      </c>
      <c r="J488" s="29">
        <v>38.0</v>
      </c>
      <c r="K488" s="29">
        <v>756.0</v>
      </c>
      <c r="L488" s="30">
        <f t="shared" si="8"/>
        <v>36000</v>
      </c>
      <c r="M488" s="36"/>
    </row>
    <row r="489">
      <c r="A489" s="57">
        <v>40878.0</v>
      </c>
      <c r="B489" s="23" t="s">
        <v>293</v>
      </c>
      <c r="C489" s="29">
        <v>9.0</v>
      </c>
      <c r="D489" s="29">
        <v>3.0</v>
      </c>
      <c r="E489" s="29">
        <v>12.0</v>
      </c>
      <c r="F489" s="29">
        <v>117.0</v>
      </c>
      <c r="G489" s="23" t="s">
        <v>344</v>
      </c>
      <c r="H489" s="23" t="s">
        <v>816</v>
      </c>
      <c r="I489" s="29">
        <v>21.0</v>
      </c>
      <c r="J489" s="29">
        <v>40.0</v>
      </c>
      <c r="K489" s="29">
        <v>801.0</v>
      </c>
      <c r="L489" s="30">
        <f t="shared" si="8"/>
        <v>38142.85714</v>
      </c>
      <c r="M489" s="36"/>
    </row>
    <row r="490">
      <c r="A490" s="57">
        <v>40878.0</v>
      </c>
      <c r="B490" s="23" t="s">
        <v>293</v>
      </c>
      <c r="C490" s="29">
        <v>9.0</v>
      </c>
      <c r="D490" s="29">
        <v>3.0</v>
      </c>
      <c r="E490" s="29">
        <v>36.0</v>
      </c>
      <c r="F490" s="29">
        <v>87.0</v>
      </c>
      <c r="G490" s="23" t="s">
        <v>337</v>
      </c>
      <c r="H490" s="23" t="s">
        <v>1225</v>
      </c>
      <c r="I490" s="29">
        <v>21.0</v>
      </c>
      <c r="J490" s="29">
        <v>38.0</v>
      </c>
      <c r="K490" s="29">
        <v>969.0</v>
      </c>
      <c r="L490" s="30">
        <f t="shared" si="8"/>
        <v>46142.85714</v>
      </c>
      <c r="M490" s="36"/>
    </row>
    <row r="491">
      <c r="A491" s="57">
        <v>40878.0</v>
      </c>
      <c r="B491" s="23" t="s">
        <v>293</v>
      </c>
      <c r="C491" s="29">
        <v>9.0</v>
      </c>
      <c r="D491" s="29">
        <v>3.0</v>
      </c>
      <c r="E491" s="29">
        <v>42.0</v>
      </c>
      <c r="F491" s="29">
        <v>17.0</v>
      </c>
      <c r="G491" s="23" t="s">
        <v>361</v>
      </c>
      <c r="H491" s="23" t="s">
        <v>871</v>
      </c>
      <c r="I491" s="29">
        <v>21.0</v>
      </c>
      <c r="J491" s="29">
        <v>37.0</v>
      </c>
      <c r="K491" s="29">
        <v>1698.0</v>
      </c>
      <c r="L491" s="30">
        <f t="shared" si="8"/>
        <v>80857.14286</v>
      </c>
      <c r="M491" s="36"/>
    </row>
    <row r="492">
      <c r="A492" s="57">
        <v>40878.0</v>
      </c>
      <c r="B492" s="23" t="s">
        <v>293</v>
      </c>
      <c r="C492" s="29">
        <v>9.0</v>
      </c>
      <c r="D492" s="29">
        <v>3.0</v>
      </c>
      <c r="E492" s="29">
        <v>8.0</v>
      </c>
      <c r="F492" s="29">
        <v>31.0</v>
      </c>
      <c r="G492" s="23" t="s">
        <v>739</v>
      </c>
      <c r="H492" s="23" t="s">
        <v>740</v>
      </c>
      <c r="I492" s="29">
        <v>20.0</v>
      </c>
      <c r="J492" s="29">
        <v>28.0</v>
      </c>
      <c r="K492" s="29">
        <v>1191.0</v>
      </c>
      <c r="L492" s="30">
        <f t="shared" si="8"/>
        <v>59550</v>
      </c>
      <c r="M492" s="36"/>
    </row>
    <row r="493">
      <c r="A493" s="57">
        <v>40878.0</v>
      </c>
      <c r="B493" s="23" t="s">
        <v>293</v>
      </c>
      <c r="C493" s="29">
        <v>9.0</v>
      </c>
      <c r="D493" s="29">
        <v>3.0</v>
      </c>
      <c r="E493" s="29">
        <v>12.0</v>
      </c>
      <c r="F493" s="29">
        <v>21.0</v>
      </c>
      <c r="G493" s="23" t="s">
        <v>344</v>
      </c>
      <c r="H493" s="23" t="s">
        <v>498</v>
      </c>
      <c r="I493" s="29">
        <v>20.0</v>
      </c>
      <c r="J493" s="29">
        <v>31.0</v>
      </c>
      <c r="K493" s="29">
        <v>1113.0</v>
      </c>
      <c r="L493" s="30">
        <f t="shared" si="8"/>
        <v>55650</v>
      </c>
      <c r="M493" s="36"/>
    </row>
    <row r="494">
      <c r="A494" s="57">
        <v>40878.0</v>
      </c>
      <c r="B494" s="23" t="s">
        <v>293</v>
      </c>
      <c r="C494" s="29">
        <v>9.0</v>
      </c>
      <c r="D494" s="29">
        <v>3.0</v>
      </c>
      <c r="E494" s="29">
        <v>34.0</v>
      </c>
      <c r="F494" s="29">
        <v>21.0</v>
      </c>
      <c r="G494" s="23" t="s">
        <v>375</v>
      </c>
      <c r="H494" s="23" t="s">
        <v>1237</v>
      </c>
      <c r="I494" s="29">
        <v>20.0</v>
      </c>
      <c r="J494" s="29">
        <v>28.0</v>
      </c>
      <c r="K494" s="29">
        <v>1069.0</v>
      </c>
      <c r="L494" s="30">
        <f t="shared" si="8"/>
        <v>53450</v>
      </c>
      <c r="M494" s="36"/>
    </row>
    <row r="495">
      <c r="A495" s="57">
        <v>40878.0</v>
      </c>
      <c r="B495" s="23" t="s">
        <v>293</v>
      </c>
      <c r="C495" s="29">
        <v>9.0</v>
      </c>
      <c r="D495" s="29">
        <v>3.0</v>
      </c>
      <c r="E495" s="29">
        <v>6.0</v>
      </c>
      <c r="F495" s="29">
        <v>1.0</v>
      </c>
      <c r="G495" s="23" t="s">
        <v>346</v>
      </c>
      <c r="H495" s="23" t="s">
        <v>697</v>
      </c>
      <c r="I495" s="29">
        <v>19.0</v>
      </c>
      <c r="J495" s="29">
        <v>34.0</v>
      </c>
      <c r="K495" s="29">
        <v>1146.0</v>
      </c>
      <c r="L495" s="30">
        <f t="shared" si="8"/>
        <v>60315.78947</v>
      </c>
      <c r="M495" s="36"/>
    </row>
    <row r="496">
      <c r="A496" s="57">
        <v>40878.0</v>
      </c>
      <c r="B496" s="23" t="s">
        <v>293</v>
      </c>
      <c r="C496" s="29">
        <v>9.0</v>
      </c>
      <c r="D496" s="29">
        <v>3.0</v>
      </c>
      <c r="E496" s="29">
        <v>23.0</v>
      </c>
      <c r="F496" s="29">
        <v>5.0</v>
      </c>
      <c r="G496" s="23" t="s">
        <v>491</v>
      </c>
      <c r="H496" s="23" t="s">
        <v>493</v>
      </c>
      <c r="I496" s="29">
        <v>19.0</v>
      </c>
      <c r="J496" s="29">
        <v>33.0</v>
      </c>
      <c r="K496" s="29">
        <v>1778.0</v>
      </c>
      <c r="L496" s="30">
        <f t="shared" si="8"/>
        <v>93578.94737</v>
      </c>
      <c r="M496" s="36"/>
    </row>
    <row r="497">
      <c r="A497" s="57">
        <v>40878.0</v>
      </c>
      <c r="B497" s="23" t="s">
        <v>293</v>
      </c>
      <c r="C497" s="29">
        <v>9.0</v>
      </c>
      <c r="D497" s="29">
        <v>3.0</v>
      </c>
      <c r="E497" s="29">
        <v>23.0</v>
      </c>
      <c r="F497" s="29">
        <v>31.0</v>
      </c>
      <c r="G497" s="23" t="s">
        <v>491</v>
      </c>
      <c r="H497" s="23" t="s">
        <v>500</v>
      </c>
      <c r="I497" s="29">
        <v>19.0</v>
      </c>
      <c r="J497" s="29">
        <v>26.0</v>
      </c>
      <c r="K497" s="29">
        <v>748.0</v>
      </c>
      <c r="L497" s="30">
        <f t="shared" si="8"/>
        <v>39368.42105</v>
      </c>
      <c r="M497" s="36"/>
    </row>
    <row r="498">
      <c r="A498" s="57">
        <v>40878.0</v>
      </c>
      <c r="B498" s="23" t="s">
        <v>293</v>
      </c>
      <c r="C498" s="29">
        <v>9.0</v>
      </c>
      <c r="D498" s="29">
        <v>3.0</v>
      </c>
      <c r="E498" s="29">
        <v>24.0</v>
      </c>
      <c r="F498" s="29">
        <v>5.0</v>
      </c>
      <c r="G498" s="23" t="s">
        <v>432</v>
      </c>
      <c r="H498" s="23" t="s">
        <v>507</v>
      </c>
      <c r="I498" s="29">
        <v>19.0</v>
      </c>
      <c r="J498" s="29">
        <v>43.0</v>
      </c>
      <c r="K498" s="29">
        <v>1424.0</v>
      </c>
      <c r="L498" s="30">
        <f t="shared" si="8"/>
        <v>74947.36842</v>
      </c>
      <c r="M498" s="36"/>
    </row>
    <row r="499">
      <c r="A499" s="57">
        <v>40878.0</v>
      </c>
      <c r="B499" s="23" t="s">
        <v>293</v>
      </c>
      <c r="C499" s="29">
        <v>9.0</v>
      </c>
      <c r="D499" s="29">
        <v>3.0</v>
      </c>
      <c r="E499" s="29">
        <v>25.0</v>
      </c>
      <c r="F499" s="29">
        <v>11.0</v>
      </c>
      <c r="G499" s="23" t="s">
        <v>331</v>
      </c>
      <c r="H499" s="23" t="s">
        <v>444</v>
      </c>
      <c r="I499" s="29">
        <v>19.0</v>
      </c>
      <c r="J499" s="29">
        <v>32.0</v>
      </c>
      <c r="K499" s="29">
        <v>982.0</v>
      </c>
      <c r="L499" s="30">
        <f t="shared" si="8"/>
        <v>51684.21053</v>
      </c>
      <c r="M499" s="36"/>
    </row>
    <row r="500">
      <c r="A500" s="57">
        <v>40878.0</v>
      </c>
      <c r="B500" s="23" t="s">
        <v>293</v>
      </c>
      <c r="C500" s="29">
        <v>9.0</v>
      </c>
      <c r="D500" s="29">
        <v>3.0</v>
      </c>
      <c r="E500" s="29">
        <v>34.0</v>
      </c>
      <c r="F500" s="29">
        <v>5.0</v>
      </c>
      <c r="G500" s="23" t="s">
        <v>375</v>
      </c>
      <c r="H500" s="23" t="s">
        <v>1250</v>
      </c>
      <c r="I500" s="29">
        <v>19.0</v>
      </c>
      <c r="J500" s="29">
        <v>34.0</v>
      </c>
      <c r="K500" s="29">
        <v>1221.0</v>
      </c>
      <c r="L500" s="30">
        <f t="shared" si="8"/>
        <v>64263.15789</v>
      </c>
      <c r="M500" s="36"/>
    </row>
    <row r="501">
      <c r="A501" s="57">
        <v>40878.0</v>
      </c>
      <c r="B501" s="23" t="s">
        <v>293</v>
      </c>
      <c r="C501" s="29">
        <v>9.0</v>
      </c>
      <c r="D501" s="29">
        <v>3.0</v>
      </c>
      <c r="E501" s="29">
        <v>37.0</v>
      </c>
      <c r="F501" s="29">
        <v>133.0</v>
      </c>
      <c r="G501" s="23" t="s">
        <v>389</v>
      </c>
      <c r="H501" s="23" t="s">
        <v>1253</v>
      </c>
      <c r="I501" s="29">
        <v>19.0</v>
      </c>
      <c r="J501" s="29">
        <v>36.0</v>
      </c>
      <c r="K501" s="29">
        <v>534.0</v>
      </c>
      <c r="L501" s="30">
        <f t="shared" si="8"/>
        <v>28105.26316</v>
      </c>
      <c r="M501" s="36"/>
    </row>
    <row r="502">
      <c r="A502" s="57">
        <v>40878.0</v>
      </c>
      <c r="B502" s="23" t="s">
        <v>293</v>
      </c>
      <c r="C502" s="29">
        <v>9.0</v>
      </c>
      <c r="D502" s="29">
        <v>3.0</v>
      </c>
      <c r="E502" s="29">
        <v>48.0</v>
      </c>
      <c r="F502" s="29">
        <v>85.0</v>
      </c>
      <c r="G502" s="23" t="s">
        <v>369</v>
      </c>
      <c r="H502" s="23" t="s">
        <v>760</v>
      </c>
      <c r="I502" s="29">
        <v>19.0</v>
      </c>
      <c r="J502" s="29">
        <v>38.0</v>
      </c>
      <c r="K502" s="29">
        <v>1439.0</v>
      </c>
      <c r="L502" s="30">
        <f t="shared" si="8"/>
        <v>75736.84211</v>
      </c>
      <c r="M502" s="36"/>
    </row>
    <row r="503">
      <c r="A503" s="57">
        <v>40878.0</v>
      </c>
      <c r="B503" s="23" t="s">
        <v>293</v>
      </c>
      <c r="C503" s="29">
        <v>9.0</v>
      </c>
      <c r="D503" s="29">
        <v>3.0</v>
      </c>
      <c r="E503" s="29">
        <v>48.0</v>
      </c>
      <c r="F503" s="29">
        <v>453.0</v>
      </c>
      <c r="G503" s="23" t="s">
        <v>369</v>
      </c>
      <c r="H503" s="23" t="s">
        <v>371</v>
      </c>
      <c r="I503" s="29">
        <v>19.0</v>
      </c>
      <c r="J503" s="29">
        <v>27.0</v>
      </c>
      <c r="K503" s="29">
        <v>734.0</v>
      </c>
      <c r="L503" s="30">
        <f t="shared" si="8"/>
        <v>38631.57895</v>
      </c>
      <c r="M503" s="36"/>
    </row>
    <row r="504">
      <c r="A504" s="57">
        <v>40878.0</v>
      </c>
      <c r="B504" s="23" t="s">
        <v>293</v>
      </c>
      <c r="C504" s="29">
        <v>9.0</v>
      </c>
      <c r="D504" s="29">
        <v>3.0</v>
      </c>
      <c r="E504" s="29">
        <v>24.0</v>
      </c>
      <c r="F504" s="29">
        <v>510.0</v>
      </c>
      <c r="G504" s="23" t="s">
        <v>432</v>
      </c>
      <c r="H504" s="23" t="s">
        <v>782</v>
      </c>
      <c r="I504" s="29">
        <v>18.0</v>
      </c>
      <c r="J504" s="29">
        <v>30.0</v>
      </c>
      <c r="K504" s="29">
        <v>999.0</v>
      </c>
      <c r="L504" s="30">
        <f t="shared" si="8"/>
        <v>55500</v>
      </c>
      <c r="M504" s="36"/>
    </row>
    <row r="505">
      <c r="A505" s="57">
        <v>40878.0</v>
      </c>
      <c r="B505" s="23" t="s">
        <v>293</v>
      </c>
      <c r="C505" s="29">
        <v>9.0</v>
      </c>
      <c r="D505" s="29">
        <v>3.0</v>
      </c>
      <c r="E505" s="29">
        <v>26.0</v>
      </c>
      <c r="F505" s="29">
        <v>125.0</v>
      </c>
      <c r="G505" s="23" t="s">
        <v>458</v>
      </c>
      <c r="H505" s="23" t="s">
        <v>459</v>
      </c>
      <c r="I505" s="29">
        <v>18.0</v>
      </c>
      <c r="J505" s="29">
        <v>39.0</v>
      </c>
      <c r="K505" s="29">
        <v>2038.0</v>
      </c>
      <c r="L505" s="30">
        <f t="shared" si="8"/>
        <v>113222.2222</v>
      </c>
      <c r="M505" s="36"/>
    </row>
    <row r="506">
      <c r="A506" s="57">
        <v>40878.0</v>
      </c>
      <c r="B506" s="23" t="s">
        <v>293</v>
      </c>
      <c r="C506" s="29">
        <v>9.0</v>
      </c>
      <c r="D506" s="29">
        <v>3.0</v>
      </c>
      <c r="E506" s="29">
        <v>36.0</v>
      </c>
      <c r="F506" s="29">
        <v>91.0</v>
      </c>
      <c r="G506" s="23" t="s">
        <v>337</v>
      </c>
      <c r="H506" s="23" t="s">
        <v>1263</v>
      </c>
      <c r="I506" s="29">
        <v>18.0</v>
      </c>
      <c r="J506" s="29">
        <v>38.0</v>
      </c>
      <c r="K506" s="29">
        <v>1133.0</v>
      </c>
      <c r="L506" s="30">
        <f t="shared" si="8"/>
        <v>62944.44444</v>
      </c>
      <c r="M506" s="36"/>
    </row>
    <row r="507">
      <c r="A507" s="57">
        <v>40878.0</v>
      </c>
      <c r="B507" s="23" t="s">
        <v>293</v>
      </c>
      <c r="C507" s="29">
        <v>9.0</v>
      </c>
      <c r="D507" s="29">
        <v>3.0</v>
      </c>
      <c r="E507" s="29">
        <v>42.0</v>
      </c>
      <c r="F507" s="29">
        <v>11.0</v>
      </c>
      <c r="G507" s="23" t="s">
        <v>361</v>
      </c>
      <c r="H507" s="23" t="s">
        <v>1266</v>
      </c>
      <c r="I507" s="29">
        <v>18.0</v>
      </c>
      <c r="J507" s="29">
        <v>32.0</v>
      </c>
      <c r="K507" s="29">
        <v>866.0</v>
      </c>
      <c r="L507" s="30">
        <f t="shared" si="8"/>
        <v>48111.11111</v>
      </c>
      <c r="M507" s="36"/>
    </row>
    <row r="508">
      <c r="A508" s="57">
        <v>40878.0</v>
      </c>
      <c r="B508" s="23" t="s">
        <v>293</v>
      </c>
      <c r="C508" s="29">
        <v>9.0</v>
      </c>
      <c r="D508" s="29">
        <v>3.0</v>
      </c>
      <c r="E508" s="29">
        <v>4.0</v>
      </c>
      <c r="F508" s="29">
        <v>19.0</v>
      </c>
      <c r="G508" s="23" t="s">
        <v>357</v>
      </c>
      <c r="H508" s="23" t="s">
        <v>834</v>
      </c>
      <c r="I508" s="29">
        <v>17.0</v>
      </c>
      <c r="J508" s="29">
        <v>27.0</v>
      </c>
      <c r="K508" s="29">
        <v>665.0</v>
      </c>
      <c r="L508" s="30">
        <f t="shared" si="8"/>
        <v>39117.64706</v>
      </c>
      <c r="M508" s="36"/>
    </row>
    <row r="509">
      <c r="A509" s="57">
        <v>40878.0</v>
      </c>
      <c r="B509" s="23" t="s">
        <v>293</v>
      </c>
      <c r="C509" s="29">
        <v>9.0</v>
      </c>
      <c r="D509" s="29">
        <v>3.0</v>
      </c>
      <c r="E509" s="29">
        <v>6.0</v>
      </c>
      <c r="F509" s="29">
        <v>85.0</v>
      </c>
      <c r="G509" s="23" t="s">
        <v>346</v>
      </c>
      <c r="H509" s="23" t="s">
        <v>480</v>
      </c>
      <c r="I509" s="29">
        <v>17.0</v>
      </c>
      <c r="J509" s="29">
        <v>28.0</v>
      </c>
      <c r="K509" s="29">
        <v>1093.0</v>
      </c>
      <c r="L509" s="30">
        <f t="shared" si="8"/>
        <v>64294.11765</v>
      </c>
      <c r="M509" s="36"/>
    </row>
    <row r="510">
      <c r="A510" s="57">
        <v>40878.0</v>
      </c>
      <c r="B510" s="23" t="s">
        <v>293</v>
      </c>
      <c r="C510" s="29">
        <v>9.0</v>
      </c>
      <c r="D510" s="29">
        <v>3.0</v>
      </c>
      <c r="E510" s="29">
        <v>12.0</v>
      </c>
      <c r="F510" s="29">
        <v>83.0</v>
      </c>
      <c r="G510" s="23" t="s">
        <v>344</v>
      </c>
      <c r="H510" s="23" t="s">
        <v>864</v>
      </c>
      <c r="I510" s="29">
        <v>17.0</v>
      </c>
      <c r="J510" s="29">
        <v>25.0</v>
      </c>
      <c r="K510" s="29">
        <v>438.0</v>
      </c>
      <c r="L510" s="30">
        <f t="shared" si="8"/>
        <v>25764.70588</v>
      </c>
      <c r="M510" s="36"/>
    </row>
    <row r="511">
      <c r="A511" s="57">
        <v>40878.0</v>
      </c>
      <c r="B511" s="23" t="s">
        <v>293</v>
      </c>
      <c r="C511" s="29">
        <v>9.0</v>
      </c>
      <c r="D511" s="29">
        <v>3.0</v>
      </c>
      <c r="E511" s="29">
        <v>33.0</v>
      </c>
      <c r="F511" s="29">
        <v>5.0</v>
      </c>
      <c r="G511" s="23" t="s">
        <v>419</v>
      </c>
      <c r="H511" s="23" t="s">
        <v>884</v>
      </c>
      <c r="I511" s="29">
        <v>17.0</v>
      </c>
      <c r="J511" s="29">
        <v>27.0</v>
      </c>
      <c r="K511" s="29">
        <v>829.0</v>
      </c>
      <c r="L511" s="30">
        <f t="shared" si="8"/>
        <v>48764.70588</v>
      </c>
      <c r="M511" s="36"/>
    </row>
    <row r="512">
      <c r="A512" s="57">
        <v>40878.0</v>
      </c>
      <c r="B512" s="23" t="s">
        <v>293</v>
      </c>
      <c r="C512" s="29">
        <v>9.0</v>
      </c>
      <c r="D512" s="29">
        <v>3.0</v>
      </c>
      <c r="E512" s="29">
        <v>37.0</v>
      </c>
      <c r="F512" s="29">
        <v>51.0</v>
      </c>
      <c r="G512" s="23" t="s">
        <v>389</v>
      </c>
      <c r="H512" s="23" t="s">
        <v>493</v>
      </c>
      <c r="I512" s="29">
        <v>17.0</v>
      </c>
      <c r="J512" s="29">
        <v>28.0</v>
      </c>
      <c r="K512" s="29">
        <v>451.0</v>
      </c>
      <c r="L512" s="30">
        <f t="shared" si="8"/>
        <v>26529.41176</v>
      </c>
      <c r="M512" s="36"/>
    </row>
    <row r="513">
      <c r="A513" s="57">
        <v>40878.0</v>
      </c>
      <c r="B513" s="23" t="s">
        <v>293</v>
      </c>
      <c r="C513" s="29">
        <v>9.0</v>
      </c>
      <c r="D513" s="29">
        <v>3.0</v>
      </c>
      <c r="E513" s="29">
        <v>39.0</v>
      </c>
      <c r="F513" s="29">
        <v>49.0</v>
      </c>
      <c r="G513" s="23" t="s">
        <v>440</v>
      </c>
      <c r="H513" s="23" t="s">
        <v>444</v>
      </c>
      <c r="I513" s="29">
        <v>17.0</v>
      </c>
      <c r="J513" s="29">
        <v>27.0</v>
      </c>
      <c r="K513" s="29">
        <v>1176.0</v>
      </c>
      <c r="L513" s="30">
        <f t="shared" si="8"/>
        <v>69176.47059</v>
      </c>
      <c r="M513" s="36"/>
    </row>
    <row r="514">
      <c r="A514" s="57">
        <v>40878.0</v>
      </c>
      <c r="B514" s="23" t="s">
        <v>293</v>
      </c>
      <c r="C514" s="29">
        <v>9.0</v>
      </c>
      <c r="D514" s="29">
        <v>3.0</v>
      </c>
      <c r="E514" s="29">
        <v>45.0</v>
      </c>
      <c r="F514" s="29">
        <v>51.0</v>
      </c>
      <c r="G514" s="23" t="s">
        <v>624</v>
      </c>
      <c r="H514" s="23" t="s">
        <v>625</v>
      </c>
      <c r="I514" s="29">
        <v>17.0</v>
      </c>
      <c r="J514" s="29">
        <v>26.0</v>
      </c>
      <c r="K514" s="29">
        <v>489.0</v>
      </c>
      <c r="L514" s="30">
        <f t="shared" si="8"/>
        <v>28764.70588</v>
      </c>
      <c r="M514" s="36"/>
    </row>
    <row r="515">
      <c r="A515" s="57">
        <v>40878.0</v>
      </c>
      <c r="B515" s="23" t="s">
        <v>293</v>
      </c>
      <c r="C515" s="29">
        <v>9.0</v>
      </c>
      <c r="D515" s="29">
        <v>3.0</v>
      </c>
      <c r="E515" s="29">
        <v>17.0</v>
      </c>
      <c r="F515" s="29">
        <v>97.0</v>
      </c>
      <c r="G515" s="23" t="s">
        <v>354</v>
      </c>
      <c r="H515" s="23" t="s">
        <v>800</v>
      </c>
      <c r="I515" s="29">
        <v>16.0</v>
      </c>
      <c r="J515" s="29">
        <v>34.0</v>
      </c>
      <c r="K515" s="29">
        <v>1854.0</v>
      </c>
      <c r="L515" s="30">
        <f t="shared" si="8"/>
        <v>115875</v>
      </c>
      <c r="M515" s="36"/>
    </row>
    <row r="516">
      <c r="A516" s="57">
        <v>40878.0</v>
      </c>
      <c r="B516" s="23" t="s">
        <v>293</v>
      </c>
      <c r="C516" s="29">
        <v>9.0</v>
      </c>
      <c r="D516" s="29">
        <v>3.0</v>
      </c>
      <c r="E516" s="29">
        <v>26.0</v>
      </c>
      <c r="F516" s="29">
        <v>163.0</v>
      </c>
      <c r="G516" s="23" t="s">
        <v>458</v>
      </c>
      <c r="H516" s="23" t="s">
        <v>1285</v>
      </c>
      <c r="I516" s="29">
        <v>16.0</v>
      </c>
      <c r="J516" s="29">
        <v>32.0</v>
      </c>
      <c r="K516" s="29">
        <v>678.0</v>
      </c>
      <c r="L516" s="30">
        <f t="shared" si="8"/>
        <v>42375</v>
      </c>
      <c r="M516" s="36"/>
    </row>
    <row r="517">
      <c r="A517" s="57">
        <v>40878.0</v>
      </c>
      <c r="B517" s="23" t="s">
        <v>293</v>
      </c>
      <c r="C517" s="29">
        <v>9.0</v>
      </c>
      <c r="D517" s="29">
        <v>3.0</v>
      </c>
      <c r="E517" s="29">
        <v>42.0</v>
      </c>
      <c r="F517" s="29">
        <v>79.0</v>
      </c>
      <c r="G517" s="23" t="s">
        <v>361</v>
      </c>
      <c r="H517" s="23" t="s">
        <v>1287</v>
      </c>
      <c r="I517" s="29">
        <v>16.0</v>
      </c>
      <c r="J517" s="29">
        <v>20.0</v>
      </c>
      <c r="K517" s="29">
        <v>589.0</v>
      </c>
      <c r="L517" s="30">
        <f t="shared" si="8"/>
        <v>36812.5</v>
      </c>
      <c r="M517" s="36"/>
    </row>
    <row r="518">
      <c r="A518" s="57">
        <v>40878.0</v>
      </c>
      <c r="B518" s="23" t="s">
        <v>293</v>
      </c>
      <c r="C518" s="29">
        <v>9.0</v>
      </c>
      <c r="D518" s="29">
        <v>3.0</v>
      </c>
      <c r="E518" s="29">
        <v>47.0</v>
      </c>
      <c r="F518" s="29">
        <v>37.0</v>
      </c>
      <c r="G518" s="23" t="s">
        <v>1289</v>
      </c>
      <c r="H518" s="23" t="s">
        <v>1291</v>
      </c>
      <c r="I518" s="29">
        <v>16.0</v>
      </c>
      <c r="J518" s="29">
        <v>25.0</v>
      </c>
      <c r="K518" s="29">
        <v>773.0</v>
      </c>
      <c r="L518" s="30">
        <f t="shared" si="8"/>
        <v>48312.5</v>
      </c>
      <c r="M518" s="36"/>
    </row>
    <row r="519">
      <c r="A519" s="57">
        <v>40878.0</v>
      </c>
      <c r="B519" s="23" t="s">
        <v>293</v>
      </c>
      <c r="C519" s="29">
        <v>9.0</v>
      </c>
      <c r="D519" s="29">
        <v>3.0</v>
      </c>
      <c r="E519" s="29">
        <v>47.0</v>
      </c>
      <c r="F519" s="29">
        <v>93.0</v>
      </c>
      <c r="G519" s="23" t="s">
        <v>1289</v>
      </c>
      <c r="H519" s="23" t="s">
        <v>1295</v>
      </c>
      <c r="I519" s="29">
        <v>16.0</v>
      </c>
      <c r="J519" s="29">
        <v>36.0</v>
      </c>
      <c r="K519" s="29">
        <v>2158.0</v>
      </c>
      <c r="L519" s="30">
        <f t="shared" si="8"/>
        <v>134875</v>
      </c>
      <c r="M519" s="36"/>
    </row>
    <row r="520">
      <c r="A520" s="57">
        <v>40878.0</v>
      </c>
      <c r="B520" s="23" t="s">
        <v>293</v>
      </c>
      <c r="C520" s="29">
        <v>9.0</v>
      </c>
      <c r="D520" s="29">
        <v>3.0</v>
      </c>
      <c r="E520" s="29">
        <v>51.0</v>
      </c>
      <c r="F520" s="29">
        <v>710.0</v>
      </c>
      <c r="G520" s="23" t="s">
        <v>383</v>
      </c>
      <c r="H520" s="23" t="s">
        <v>1298</v>
      </c>
      <c r="I520" s="29">
        <v>16.0</v>
      </c>
      <c r="J520" s="29">
        <v>37.0</v>
      </c>
      <c r="K520" s="29">
        <v>410.0</v>
      </c>
      <c r="L520" s="30">
        <f t="shared" si="8"/>
        <v>25625</v>
      </c>
      <c r="M520" s="36"/>
    </row>
    <row r="521">
      <c r="A521" s="57">
        <v>40878.0</v>
      </c>
      <c r="B521" s="23" t="s">
        <v>293</v>
      </c>
      <c r="C521" s="29">
        <v>9.0</v>
      </c>
      <c r="D521" s="29">
        <v>3.0</v>
      </c>
      <c r="E521" s="29">
        <v>55.0</v>
      </c>
      <c r="F521" s="29">
        <v>79.0</v>
      </c>
      <c r="G521" s="23" t="s">
        <v>1301</v>
      </c>
      <c r="H521" s="23" t="s">
        <v>1302</v>
      </c>
      <c r="I521" s="29">
        <v>16.0</v>
      </c>
      <c r="J521" s="29">
        <v>22.0</v>
      </c>
      <c r="K521" s="29">
        <v>473.0</v>
      </c>
      <c r="L521" s="30">
        <f t="shared" si="8"/>
        <v>29562.5</v>
      </c>
      <c r="M521" s="36"/>
    </row>
    <row r="522">
      <c r="A522" s="57">
        <v>40878.0</v>
      </c>
      <c r="B522" s="23" t="s">
        <v>293</v>
      </c>
      <c r="C522" s="29">
        <v>9.0</v>
      </c>
      <c r="D522" s="29">
        <v>3.0</v>
      </c>
      <c r="E522" s="29">
        <v>6.0</v>
      </c>
      <c r="F522" s="29">
        <v>65.0</v>
      </c>
      <c r="G522" s="23" t="s">
        <v>346</v>
      </c>
      <c r="H522" s="23" t="s">
        <v>844</v>
      </c>
      <c r="I522" s="29">
        <v>15.0</v>
      </c>
      <c r="J522" s="29">
        <v>23.0</v>
      </c>
      <c r="K522" s="29">
        <v>935.0</v>
      </c>
      <c r="L522" s="30">
        <f t="shared" si="8"/>
        <v>62333.33333</v>
      </c>
      <c r="M522" s="36"/>
    </row>
    <row r="523">
      <c r="A523" s="57">
        <v>40878.0</v>
      </c>
      <c r="B523" s="23" t="s">
        <v>293</v>
      </c>
      <c r="C523" s="29">
        <v>9.0</v>
      </c>
      <c r="D523" s="29">
        <v>3.0</v>
      </c>
      <c r="E523" s="29">
        <v>12.0</v>
      </c>
      <c r="F523" s="29">
        <v>15.0</v>
      </c>
      <c r="G523" s="23" t="s">
        <v>344</v>
      </c>
      <c r="H523" s="23" t="s">
        <v>711</v>
      </c>
      <c r="I523" s="29">
        <v>15.0</v>
      </c>
      <c r="J523" s="29">
        <v>25.0</v>
      </c>
      <c r="K523" s="29">
        <v>627.0</v>
      </c>
      <c r="L523" s="30">
        <f t="shared" si="8"/>
        <v>41800</v>
      </c>
      <c r="M523" s="36"/>
    </row>
    <row r="524">
      <c r="A524" s="57">
        <v>40878.0</v>
      </c>
      <c r="B524" s="23" t="s">
        <v>293</v>
      </c>
      <c r="C524" s="29">
        <v>9.0</v>
      </c>
      <c r="D524" s="29">
        <v>3.0</v>
      </c>
      <c r="E524" s="29">
        <v>36.0</v>
      </c>
      <c r="F524" s="29">
        <v>83.0</v>
      </c>
      <c r="G524" s="23" t="s">
        <v>337</v>
      </c>
      <c r="H524" s="23" t="s">
        <v>1309</v>
      </c>
      <c r="I524" s="29">
        <v>15.0</v>
      </c>
      <c r="J524" s="29">
        <v>23.0</v>
      </c>
      <c r="K524" s="29">
        <v>552.0</v>
      </c>
      <c r="L524" s="30">
        <f t="shared" si="8"/>
        <v>36800</v>
      </c>
      <c r="M524" s="36"/>
    </row>
    <row r="525">
      <c r="A525" s="57">
        <v>40878.0</v>
      </c>
      <c r="B525" s="23" t="s">
        <v>293</v>
      </c>
      <c r="C525" s="29">
        <v>9.0</v>
      </c>
      <c r="D525" s="29">
        <v>3.0</v>
      </c>
      <c r="E525" s="29">
        <v>36.0</v>
      </c>
      <c r="F525" s="29">
        <v>93.0</v>
      </c>
      <c r="G525" s="23" t="s">
        <v>337</v>
      </c>
      <c r="H525" s="23" t="s">
        <v>1312</v>
      </c>
      <c r="I525" s="29">
        <v>15.0</v>
      </c>
      <c r="J525" s="29">
        <v>17.0</v>
      </c>
      <c r="K525" s="29">
        <v>601.0</v>
      </c>
      <c r="L525" s="30">
        <f t="shared" si="8"/>
        <v>40066.66667</v>
      </c>
      <c r="M525" s="36"/>
    </row>
    <row r="526">
      <c r="A526" s="57">
        <v>40878.0</v>
      </c>
      <c r="B526" s="23" t="s">
        <v>293</v>
      </c>
      <c r="C526" s="29">
        <v>9.0</v>
      </c>
      <c r="D526" s="29">
        <v>3.0</v>
      </c>
      <c r="E526" s="29">
        <v>41.0</v>
      </c>
      <c r="F526" s="29">
        <v>51.0</v>
      </c>
      <c r="G526" s="23" t="s">
        <v>1315</v>
      </c>
      <c r="H526" s="23" t="s">
        <v>1316</v>
      </c>
      <c r="I526" s="29">
        <v>15.0</v>
      </c>
      <c r="J526" s="29">
        <v>22.0</v>
      </c>
      <c r="K526" s="29">
        <v>616.0</v>
      </c>
      <c r="L526" s="30">
        <f t="shared" si="8"/>
        <v>41066.66667</v>
      </c>
      <c r="M526" s="36"/>
    </row>
    <row r="527">
      <c r="A527" s="57">
        <v>40878.0</v>
      </c>
      <c r="B527" s="23" t="s">
        <v>293</v>
      </c>
      <c r="C527" s="29">
        <v>9.0</v>
      </c>
      <c r="D527" s="29">
        <v>3.0</v>
      </c>
      <c r="E527" s="29">
        <v>42.0</v>
      </c>
      <c r="F527" s="29">
        <v>29.0</v>
      </c>
      <c r="G527" s="23" t="s">
        <v>361</v>
      </c>
      <c r="H527" s="23" t="s">
        <v>496</v>
      </c>
      <c r="I527" s="29">
        <v>15.0</v>
      </c>
      <c r="J527" s="29">
        <v>34.0</v>
      </c>
      <c r="K527" s="29">
        <v>1334.0</v>
      </c>
      <c r="L527" s="30">
        <f t="shared" si="8"/>
        <v>88933.33333</v>
      </c>
      <c r="M527" s="36"/>
    </row>
    <row r="528">
      <c r="A528" s="57">
        <v>40878.0</v>
      </c>
      <c r="B528" s="23" t="s">
        <v>293</v>
      </c>
      <c r="C528" s="29">
        <v>9.0</v>
      </c>
      <c r="D528" s="29">
        <v>3.0</v>
      </c>
      <c r="E528" s="29">
        <v>48.0</v>
      </c>
      <c r="F528" s="29">
        <v>439.0</v>
      </c>
      <c r="G528" s="23" t="s">
        <v>369</v>
      </c>
      <c r="H528" s="23" t="s">
        <v>764</v>
      </c>
      <c r="I528" s="29">
        <v>15.0</v>
      </c>
      <c r="J528" s="29">
        <v>26.0</v>
      </c>
      <c r="K528" s="29">
        <v>469.0</v>
      </c>
      <c r="L528" s="30">
        <f t="shared" si="8"/>
        <v>31266.66667</v>
      </c>
      <c r="M528" s="36"/>
    </row>
    <row r="529">
      <c r="A529" s="57">
        <v>40878.0</v>
      </c>
      <c r="B529" s="23" t="s">
        <v>293</v>
      </c>
      <c r="C529" s="29">
        <v>9.0</v>
      </c>
      <c r="D529" s="29">
        <v>3.0</v>
      </c>
      <c r="E529" s="29">
        <v>6.0</v>
      </c>
      <c r="F529" s="29">
        <v>81.0</v>
      </c>
      <c r="G529" s="23" t="s">
        <v>346</v>
      </c>
      <c r="H529" s="23" t="s">
        <v>1324</v>
      </c>
      <c r="I529" s="29">
        <v>14.0</v>
      </c>
      <c r="J529" s="29">
        <v>31.0</v>
      </c>
      <c r="K529" s="29">
        <v>1860.0</v>
      </c>
      <c r="L529" s="30">
        <f t="shared" si="8"/>
        <v>132857.1429</v>
      </c>
      <c r="M529" s="36"/>
    </row>
    <row r="530">
      <c r="A530" s="57">
        <v>40878.0</v>
      </c>
      <c r="B530" s="23" t="s">
        <v>293</v>
      </c>
      <c r="C530" s="29">
        <v>9.0</v>
      </c>
      <c r="D530" s="29">
        <v>3.0</v>
      </c>
      <c r="E530" s="29">
        <v>8.0</v>
      </c>
      <c r="F530" s="29">
        <v>41.0</v>
      </c>
      <c r="G530" s="23" t="s">
        <v>739</v>
      </c>
      <c r="H530" s="23" t="s">
        <v>848</v>
      </c>
      <c r="I530" s="29">
        <v>14.0</v>
      </c>
      <c r="J530" s="29">
        <v>33.0</v>
      </c>
      <c r="K530" s="29">
        <v>843.0</v>
      </c>
      <c r="L530" s="30">
        <f t="shared" si="8"/>
        <v>60214.28571</v>
      </c>
      <c r="M530" s="36"/>
    </row>
    <row r="531">
      <c r="A531" s="57">
        <v>40878.0</v>
      </c>
      <c r="B531" s="23" t="s">
        <v>293</v>
      </c>
      <c r="C531" s="29">
        <v>9.0</v>
      </c>
      <c r="D531" s="29">
        <v>3.0</v>
      </c>
      <c r="E531" s="29">
        <v>12.0</v>
      </c>
      <c r="F531" s="29">
        <v>85.0</v>
      </c>
      <c r="G531" s="23" t="s">
        <v>344</v>
      </c>
      <c r="H531" s="23" t="s">
        <v>787</v>
      </c>
      <c r="I531" s="29">
        <v>14.0</v>
      </c>
      <c r="J531" s="29">
        <v>21.0</v>
      </c>
      <c r="K531" s="29">
        <v>695.0</v>
      </c>
      <c r="L531" s="30">
        <f t="shared" si="8"/>
        <v>49642.85714</v>
      </c>
      <c r="M531" s="36"/>
    </row>
    <row r="532">
      <c r="A532" s="57">
        <v>40878.0</v>
      </c>
      <c r="B532" s="23" t="s">
        <v>293</v>
      </c>
      <c r="C532" s="29">
        <v>9.0</v>
      </c>
      <c r="D532" s="29">
        <v>3.0</v>
      </c>
      <c r="E532" s="29">
        <v>12.0</v>
      </c>
      <c r="F532" s="29">
        <v>97.0</v>
      </c>
      <c r="G532" s="23" t="s">
        <v>344</v>
      </c>
      <c r="H532" s="23" t="s">
        <v>632</v>
      </c>
      <c r="I532" s="29">
        <v>14.0</v>
      </c>
      <c r="J532" s="29">
        <v>30.0</v>
      </c>
      <c r="K532" s="29">
        <v>507.0</v>
      </c>
      <c r="L532" s="30">
        <f t="shared" si="8"/>
        <v>36214.28571</v>
      </c>
      <c r="M532" s="36"/>
    </row>
    <row r="533">
      <c r="A533" s="57">
        <v>40878.0</v>
      </c>
      <c r="B533" s="23" t="s">
        <v>293</v>
      </c>
      <c r="C533" s="29">
        <v>9.0</v>
      </c>
      <c r="D533" s="29">
        <v>3.0</v>
      </c>
      <c r="E533" s="29">
        <v>12.0</v>
      </c>
      <c r="F533" s="29">
        <v>101.0</v>
      </c>
      <c r="G533" s="23" t="s">
        <v>344</v>
      </c>
      <c r="H533" s="23" t="s">
        <v>483</v>
      </c>
      <c r="I533" s="29">
        <v>14.0</v>
      </c>
      <c r="J533" s="29">
        <v>21.0</v>
      </c>
      <c r="K533" s="29">
        <v>441.0</v>
      </c>
      <c r="L533" s="30">
        <f t="shared" si="8"/>
        <v>31500</v>
      </c>
      <c r="M533" s="36"/>
    </row>
    <row r="534">
      <c r="A534" s="57">
        <v>40878.0</v>
      </c>
      <c r="B534" s="23" t="s">
        <v>293</v>
      </c>
      <c r="C534" s="29">
        <v>9.0</v>
      </c>
      <c r="D534" s="29">
        <v>3.0</v>
      </c>
      <c r="E534" s="29">
        <v>34.0</v>
      </c>
      <c r="F534" s="29">
        <v>35.0</v>
      </c>
      <c r="G534" s="23" t="s">
        <v>375</v>
      </c>
      <c r="H534" s="23" t="s">
        <v>880</v>
      </c>
      <c r="I534" s="29">
        <v>14.0</v>
      </c>
      <c r="J534" s="29">
        <v>25.0</v>
      </c>
      <c r="K534" s="29">
        <v>886.0</v>
      </c>
      <c r="L534" s="30">
        <f t="shared" si="8"/>
        <v>63285.71429</v>
      </c>
      <c r="M534" s="36"/>
    </row>
    <row r="535">
      <c r="A535" s="57">
        <v>40878.0</v>
      </c>
      <c r="B535" s="23" t="s">
        <v>293</v>
      </c>
      <c r="C535" s="29">
        <v>9.0</v>
      </c>
      <c r="D535" s="29">
        <v>3.0</v>
      </c>
      <c r="E535" s="29">
        <v>37.0</v>
      </c>
      <c r="F535" s="29">
        <v>63.0</v>
      </c>
      <c r="G535" s="23" t="s">
        <v>389</v>
      </c>
      <c r="H535" s="23" t="s">
        <v>808</v>
      </c>
      <c r="I535" s="29">
        <v>14.0</v>
      </c>
      <c r="J535" s="29">
        <v>25.0</v>
      </c>
      <c r="K535" s="29">
        <v>859.0</v>
      </c>
      <c r="L535" s="30">
        <f t="shared" si="8"/>
        <v>61357.14286</v>
      </c>
      <c r="M535" s="36"/>
    </row>
    <row r="536">
      <c r="A536" s="57">
        <v>40878.0</v>
      </c>
      <c r="B536" s="23" t="s">
        <v>293</v>
      </c>
      <c r="C536" s="29">
        <v>9.0</v>
      </c>
      <c r="D536" s="29">
        <v>3.0</v>
      </c>
      <c r="E536" s="29">
        <v>39.0</v>
      </c>
      <c r="F536" s="29">
        <v>61.0</v>
      </c>
      <c r="G536" s="23" t="s">
        <v>440</v>
      </c>
      <c r="H536" s="23" t="s">
        <v>1339</v>
      </c>
      <c r="I536" s="29">
        <v>14.0</v>
      </c>
      <c r="J536" s="29">
        <v>29.0</v>
      </c>
      <c r="K536" s="29">
        <v>719.0</v>
      </c>
      <c r="L536" s="30">
        <f t="shared" si="8"/>
        <v>51357.14286</v>
      </c>
      <c r="M536" s="36"/>
    </row>
    <row r="537">
      <c r="A537" s="57">
        <v>40878.0</v>
      </c>
      <c r="B537" s="23" t="s">
        <v>293</v>
      </c>
      <c r="C537" s="29">
        <v>9.0</v>
      </c>
      <c r="D537" s="29">
        <v>3.0</v>
      </c>
      <c r="E537" s="29">
        <v>44.0</v>
      </c>
      <c r="F537" s="29">
        <v>5.0</v>
      </c>
      <c r="G537" s="23" t="s">
        <v>352</v>
      </c>
      <c r="H537" s="23" t="s">
        <v>813</v>
      </c>
      <c r="I537" s="29">
        <v>14.0</v>
      </c>
      <c r="J537" s="29">
        <v>21.0</v>
      </c>
      <c r="K537" s="29">
        <v>475.0</v>
      </c>
      <c r="L537" s="30">
        <f t="shared" si="8"/>
        <v>33928.57143</v>
      </c>
      <c r="M537" s="36"/>
    </row>
    <row r="538">
      <c r="A538" s="57">
        <v>40878.0</v>
      </c>
      <c r="B538" s="23" t="s">
        <v>293</v>
      </c>
      <c r="C538" s="29">
        <v>9.0</v>
      </c>
      <c r="D538" s="29">
        <v>3.0</v>
      </c>
      <c r="E538" s="29">
        <v>50.0</v>
      </c>
      <c r="F538" s="29">
        <v>25.0</v>
      </c>
      <c r="G538" s="23" t="s">
        <v>447</v>
      </c>
      <c r="H538" s="23" t="s">
        <v>335</v>
      </c>
      <c r="I538" s="29">
        <v>14.0</v>
      </c>
      <c r="J538" s="29">
        <v>19.0</v>
      </c>
      <c r="K538" s="29">
        <v>705.0</v>
      </c>
      <c r="L538" s="30">
        <f t="shared" si="8"/>
        <v>50357.14286</v>
      </c>
      <c r="M538" s="36"/>
    </row>
    <row r="539">
      <c r="A539" s="57">
        <v>40878.0</v>
      </c>
      <c r="B539" s="23" t="s">
        <v>293</v>
      </c>
      <c r="C539" s="29">
        <v>9.0</v>
      </c>
      <c r="D539" s="29">
        <v>3.0</v>
      </c>
      <c r="E539" s="29">
        <v>51.0</v>
      </c>
      <c r="F539" s="29">
        <v>87.0</v>
      </c>
      <c r="G539" s="23" t="s">
        <v>383</v>
      </c>
      <c r="H539" s="23" t="s">
        <v>497</v>
      </c>
      <c r="I539" s="29">
        <v>14.0</v>
      </c>
      <c r="J539" s="29">
        <v>26.0</v>
      </c>
      <c r="K539" s="29">
        <v>1111.0</v>
      </c>
      <c r="L539" s="30">
        <f t="shared" si="8"/>
        <v>79357.14286</v>
      </c>
      <c r="M539" s="36"/>
    </row>
    <row r="540">
      <c r="A540" s="57">
        <v>40878.0</v>
      </c>
      <c r="B540" s="23" t="s">
        <v>293</v>
      </c>
      <c r="C540" s="29">
        <v>9.0</v>
      </c>
      <c r="D540" s="29">
        <v>3.0</v>
      </c>
      <c r="E540" s="29">
        <v>51.0</v>
      </c>
      <c r="F540" s="29">
        <v>810.0</v>
      </c>
      <c r="G540" s="23" t="s">
        <v>383</v>
      </c>
      <c r="H540" s="23" t="s">
        <v>1350</v>
      </c>
      <c r="I540" s="29">
        <v>14.0</v>
      </c>
      <c r="J540" s="29">
        <v>30.0</v>
      </c>
      <c r="K540" s="29">
        <v>826.0</v>
      </c>
      <c r="L540" s="30">
        <f t="shared" si="8"/>
        <v>59000</v>
      </c>
      <c r="M540" s="36"/>
    </row>
    <row r="541">
      <c r="A541" s="57">
        <v>40878.0</v>
      </c>
      <c r="B541" s="23" t="s">
        <v>293</v>
      </c>
      <c r="C541" s="29">
        <v>9.0</v>
      </c>
      <c r="D541" s="29">
        <v>3.0</v>
      </c>
      <c r="E541" s="29">
        <v>6.0</v>
      </c>
      <c r="F541" s="29">
        <v>71.0</v>
      </c>
      <c r="G541" s="23" t="s">
        <v>346</v>
      </c>
      <c r="H541" s="23" t="s">
        <v>1353</v>
      </c>
      <c r="I541" s="29">
        <v>13.0</v>
      </c>
      <c r="J541" s="29">
        <v>19.0</v>
      </c>
      <c r="K541" s="29">
        <v>541.0</v>
      </c>
      <c r="L541" s="30">
        <f t="shared" si="8"/>
        <v>41615.38462</v>
      </c>
      <c r="M541" s="36"/>
    </row>
    <row r="542">
      <c r="A542" s="57">
        <v>40878.0</v>
      </c>
      <c r="B542" s="23" t="s">
        <v>293</v>
      </c>
      <c r="C542" s="29">
        <v>9.0</v>
      </c>
      <c r="D542" s="29">
        <v>3.0</v>
      </c>
      <c r="E542" s="29">
        <v>12.0</v>
      </c>
      <c r="F542" s="29">
        <v>81.0</v>
      </c>
      <c r="G542" s="23" t="s">
        <v>344</v>
      </c>
      <c r="H542" s="23" t="s">
        <v>499</v>
      </c>
      <c r="I542" s="29">
        <v>13.0</v>
      </c>
      <c r="J542" s="29">
        <v>24.0</v>
      </c>
      <c r="K542" s="29">
        <v>1885.0</v>
      </c>
      <c r="L542" s="30">
        <f t="shared" si="8"/>
        <v>145000</v>
      </c>
      <c r="M542" s="36"/>
    </row>
    <row r="543">
      <c r="A543" s="57">
        <v>40878.0</v>
      </c>
      <c r="B543" s="23" t="s">
        <v>293</v>
      </c>
      <c r="C543" s="29">
        <v>9.0</v>
      </c>
      <c r="D543" s="29">
        <v>3.0</v>
      </c>
      <c r="E543" s="29">
        <v>29.0</v>
      </c>
      <c r="F543" s="29">
        <v>189.0</v>
      </c>
      <c r="G543" s="23" t="s">
        <v>1358</v>
      </c>
      <c r="H543" s="23" t="s">
        <v>1359</v>
      </c>
      <c r="I543" s="29">
        <v>13.0</v>
      </c>
      <c r="J543" s="29">
        <v>20.0</v>
      </c>
      <c r="K543" s="29">
        <v>666.0</v>
      </c>
      <c r="L543" s="30">
        <f t="shared" si="8"/>
        <v>51230.76923</v>
      </c>
      <c r="M543" s="36"/>
    </row>
    <row r="544">
      <c r="A544" s="57">
        <v>40878.0</v>
      </c>
      <c r="B544" s="23" t="s">
        <v>293</v>
      </c>
      <c r="C544" s="29">
        <v>9.0</v>
      </c>
      <c r="D544" s="29">
        <v>3.0</v>
      </c>
      <c r="E544" s="29">
        <v>33.0</v>
      </c>
      <c r="F544" s="29">
        <v>9.0</v>
      </c>
      <c r="G544" s="23" t="s">
        <v>419</v>
      </c>
      <c r="H544" s="23" t="s">
        <v>1362</v>
      </c>
      <c r="I544" s="29">
        <v>13.0</v>
      </c>
      <c r="J544" s="29">
        <v>16.0</v>
      </c>
      <c r="K544" s="29">
        <v>490.0</v>
      </c>
      <c r="L544" s="30">
        <f t="shared" si="8"/>
        <v>37692.30769</v>
      </c>
      <c r="M544" s="36"/>
    </row>
    <row r="545">
      <c r="A545" s="57">
        <v>40878.0</v>
      </c>
      <c r="B545" s="23" t="s">
        <v>293</v>
      </c>
      <c r="C545" s="29">
        <v>9.0</v>
      </c>
      <c r="D545" s="29">
        <v>3.0</v>
      </c>
      <c r="E545" s="29">
        <v>42.0</v>
      </c>
      <c r="F545" s="29">
        <v>45.0</v>
      </c>
      <c r="G545" s="23" t="s">
        <v>361</v>
      </c>
      <c r="H545" s="23" t="s">
        <v>512</v>
      </c>
      <c r="I545" s="29">
        <v>13.0</v>
      </c>
      <c r="J545" s="29">
        <v>23.0</v>
      </c>
      <c r="K545" s="29">
        <v>674.0</v>
      </c>
      <c r="L545" s="30">
        <f t="shared" si="8"/>
        <v>51846.15385</v>
      </c>
      <c r="M545" s="36"/>
    </row>
    <row r="546">
      <c r="A546" s="57">
        <v>40878.0</v>
      </c>
      <c r="B546" s="23" t="s">
        <v>293</v>
      </c>
      <c r="C546" s="29">
        <v>9.0</v>
      </c>
      <c r="D546" s="29">
        <v>3.0</v>
      </c>
      <c r="E546" s="29">
        <v>42.0</v>
      </c>
      <c r="F546" s="29">
        <v>69.0</v>
      </c>
      <c r="G546" s="23" t="s">
        <v>361</v>
      </c>
      <c r="H546" s="23" t="s">
        <v>1367</v>
      </c>
      <c r="I546" s="29">
        <v>13.0</v>
      </c>
      <c r="J546" s="29">
        <v>21.0</v>
      </c>
      <c r="K546" s="29">
        <v>643.0</v>
      </c>
      <c r="L546" s="30">
        <f t="shared" si="8"/>
        <v>49461.53846</v>
      </c>
      <c r="M546" s="36"/>
    </row>
    <row r="547">
      <c r="A547" s="57">
        <v>40878.0</v>
      </c>
      <c r="B547" s="23" t="s">
        <v>293</v>
      </c>
      <c r="C547" s="29">
        <v>9.0</v>
      </c>
      <c r="D547" s="29">
        <v>3.0</v>
      </c>
      <c r="E547" s="29">
        <v>42.0</v>
      </c>
      <c r="F547" s="29">
        <v>71.0</v>
      </c>
      <c r="G547" s="23" t="s">
        <v>361</v>
      </c>
      <c r="H547" s="23" t="s">
        <v>1369</v>
      </c>
      <c r="I547" s="29">
        <v>13.0</v>
      </c>
      <c r="J547" s="29">
        <v>21.0</v>
      </c>
      <c r="K547" s="29">
        <v>422.0</v>
      </c>
      <c r="L547" s="30">
        <f t="shared" si="8"/>
        <v>32461.53846</v>
      </c>
      <c r="M547" s="36"/>
    </row>
    <row r="548">
      <c r="A548" s="57">
        <v>40878.0</v>
      </c>
      <c r="B548" s="23" t="s">
        <v>293</v>
      </c>
      <c r="C548" s="29">
        <v>9.0</v>
      </c>
      <c r="D548" s="29">
        <v>3.0</v>
      </c>
      <c r="E548" s="29">
        <v>45.0</v>
      </c>
      <c r="F548" s="29">
        <v>13.0</v>
      </c>
      <c r="G548" s="23" t="s">
        <v>624</v>
      </c>
      <c r="H548" s="23" t="s">
        <v>874</v>
      </c>
      <c r="I548" s="29">
        <v>13.0</v>
      </c>
      <c r="J548" s="29">
        <v>22.0</v>
      </c>
      <c r="K548" s="29">
        <v>498.0</v>
      </c>
      <c r="L548" s="30">
        <f t="shared" si="8"/>
        <v>38307.69231</v>
      </c>
      <c r="M548" s="36"/>
    </row>
    <row r="549">
      <c r="A549" s="57">
        <v>40878.0</v>
      </c>
      <c r="B549" s="23" t="s">
        <v>293</v>
      </c>
      <c r="C549" s="29">
        <v>9.0</v>
      </c>
      <c r="D549" s="29">
        <v>3.0</v>
      </c>
      <c r="E549" s="29">
        <v>45.0</v>
      </c>
      <c r="F549" s="29">
        <v>45.0</v>
      </c>
      <c r="G549" s="23" t="s">
        <v>624</v>
      </c>
      <c r="H549" s="23" t="s">
        <v>1373</v>
      </c>
      <c r="I549" s="29">
        <v>13.0</v>
      </c>
      <c r="J549" s="29">
        <v>22.0</v>
      </c>
      <c r="K549" s="29">
        <v>646.0</v>
      </c>
      <c r="L549" s="30">
        <f t="shared" si="8"/>
        <v>49692.30769</v>
      </c>
      <c r="M549" s="36"/>
    </row>
    <row r="550">
      <c r="A550" s="57">
        <v>40878.0</v>
      </c>
      <c r="B550" s="23" t="s">
        <v>293</v>
      </c>
      <c r="C550" s="29">
        <v>9.0</v>
      </c>
      <c r="D550" s="29">
        <v>3.0</v>
      </c>
      <c r="E550" s="29">
        <v>47.0</v>
      </c>
      <c r="F550" s="29">
        <v>157.0</v>
      </c>
      <c r="G550" s="23" t="s">
        <v>1289</v>
      </c>
      <c r="H550" s="23" t="s">
        <v>1376</v>
      </c>
      <c r="I550" s="29">
        <v>13.0</v>
      </c>
      <c r="J550" s="29">
        <v>32.0</v>
      </c>
      <c r="K550" s="29">
        <v>975.0</v>
      </c>
      <c r="L550" s="30">
        <f t="shared" si="8"/>
        <v>75000</v>
      </c>
      <c r="M550" s="36"/>
    </row>
    <row r="551">
      <c r="A551" s="57">
        <v>40878.0</v>
      </c>
      <c r="B551" s="23" t="s">
        <v>293</v>
      </c>
      <c r="C551" s="29">
        <v>9.0</v>
      </c>
      <c r="D551" s="29">
        <v>3.0</v>
      </c>
      <c r="E551" s="29">
        <v>51.0</v>
      </c>
      <c r="F551" s="29">
        <v>107.0</v>
      </c>
      <c r="G551" s="23" t="s">
        <v>383</v>
      </c>
      <c r="H551" s="23" t="s">
        <v>1379</v>
      </c>
      <c r="I551" s="29">
        <v>13.0</v>
      </c>
      <c r="J551" s="29">
        <v>36.0</v>
      </c>
      <c r="K551" s="29">
        <v>1226.0</v>
      </c>
      <c r="L551" s="30">
        <f t="shared" si="8"/>
        <v>94307.69231</v>
      </c>
      <c r="M551" s="36"/>
    </row>
    <row r="552">
      <c r="A552" s="57">
        <v>40878.0</v>
      </c>
      <c r="B552" s="23" t="s">
        <v>293</v>
      </c>
      <c r="C552" s="29">
        <v>9.0</v>
      </c>
      <c r="D552" s="29">
        <v>3.0</v>
      </c>
      <c r="E552" s="29">
        <v>51.0</v>
      </c>
      <c r="F552" s="29">
        <v>760.0</v>
      </c>
      <c r="G552" s="23" t="s">
        <v>383</v>
      </c>
      <c r="H552" s="23" t="s">
        <v>1381</v>
      </c>
      <c r="I552" s="29">
        <v>13.0</v>
      </c>
      <c r="J552" s="29">
        <v>16.0</v>
      </c>
      <c r="K552" s="29">
        <v>455.0</v>
      </c>
      <c r="L552" s="30">
        <f t="shared" si="8"/>
        <v>35000</v>
      </c>
      <c r="M552" s="36"/>
    </row>
    <row r="553">
      <c r="A553" s="57">
        <v>40878.0</v>
      </c>
      <c r="B553" s="23" t="s">
        <v>293</v>
      </c>
      <c r="C553" s="29">
        <v>9.0</v>
      </c>
      <c r="D553" s="29">
        <v>3.0</v>
      </c>
      <c r="E553" s="29">
        <v>12.0</v>
      </c>
      <c r="F553" s="29">
        <v>61.0</v>
      </c>
      <c r="G553" s="23" t="s">
        <v>344</v>
      </c>
      <c r="H553" s="23" t="s">
        <v>803</v>
      </c>
      <c r="I553" s="29">
        <v>12.0</v>
      </c>
      <c r="J553" s="29">
        <v>19.0</v>
      </c>
      <c r="K553" s="29">
        <v>647.0</v>
      </c>
      <c r="L553" s="30">
        <f t="shared" si="8"/>
        <v>53916.66667</v>
      </c>
      <c r="M553" s="36"/>
    </row>
    <row r="554">
      <c r="A554" s="57">
        <v>40878.0</v>
      </c>
      <c r="B554" s="23" t="s">
        <v>293</v>
      </c>
      <c r="C554" s="29">
        <v>9.0</v>
      </c>
      <c r="D554" s="29">
        <v>3.0</v>
      </c>
      <c r="E554" s="29">
        <v>12.0</v>
      </c>
      <c r="F554" s="29">
        <v>69.0</v>
      </c>
      <c r="G554" s="23" t="s">
        <v>344</v>
      </c>
      <c r="H554" s="23" t="s">
        <v>800</v>
      </c>
      <c r="I554" s="29">
        <v>12.0</v>
      </c>
      <c r="J554" s="29">
        <v>20.0</v>
      </c>
      <c r="K554" s="29">
        <v>401.0</v>
      </c>
      <c r="L554" s="30">
        <f t="shared" si="8"/>
        <v>33416.66667</v>
      </c>
      <c r="M554" s="36"/>
    </row>
    <row r="555">
      <c r="A555" s="57">
        <v>40878.0</v>
      </c>
      <c r="B555" s="23" t="s">
        <v>293</v>
      </c>
      <c r="C555" s="29">
        <v>9.0</v>
      </c>
      <c r="D555" s="29">
        <v>3.0</v>
      </c>
      <c r="E555" s="29">
        <v>20.0</v>
      </c>
      <c r="F555" s="29">
        <v>173.0</v>
      </c>
      <c r="G555" s="23" t="s">
        <v>1387</v>
      </c>
      <c r="H555" s="23" t="s">
        <v>1388</v>
      </c>
      <c r="I555" s="29">
        <v>12.0</v>
      </c>
      <c r="J555" s="29">
        <v>29.0</v>
      </c>
      <c r="K555" s="29">
        <v>567.0</v>
      </c>
      <c r="L555" s="30">
        <f t="shared" si="8"/>
        <v>47250</v>
      </c>
      <c r="M555" s="36"/>
    </row>
    <row r="556">
      <c r="A556" s="57">
        <v>40878.0</v>
      </c>
      <c r="B556" s="23" t="s">
        <v>293</v>
      </c>
      <c r="C556" s="29">
        <v>9.0</v>
      </c>
      <c r="D556" s="29">
        <v>3.0</v>
      </c>
      <c r="E556" s="29">
        <v>24.0</v>
      </c>
      <c r="F556" s="29">
        <v>27.0</v>
      </c>
      <c r="G556" s="23" t="s">
        <v>432</v>
      </c>
      <c r="H556" s="23" t="s">
        <v>1391</v>
      </c>
      <c r="I556" s="29">
        <v>12.0</v>
      </c>
      <c r="J556" s="29">
        <v>23.0</v>
      </c>
      <c r="K556" s="29">
        <v>936.0</v>
      </c>
      <c r="L556" s="30">
        <f t="shared" si="8"/>
        <v>78000</v>
      </c>
      <c r="M556" s="36"/>
    </row>
    <row r="557">
      <c r="A557" s="57">
        <v>40878.0</v>
      </c>
      <c r="B557" s="23" t="s">
        <v>293</v>
      </c>
      <c r="C557" s="29">
        <v>9.0</v>
      </c>
      <c r="D557" s="29">
        <v>3.0</v>
      </c>
      <c r="E557" s="29">
        <v>32.0</v>
      </c>
      <c r="F557" s="29">
        <v>31.0</v>
      </c>
      <c r="G557" s="23" t="s">
        <v>509</v>
      </c>
      <c r="H557" s="23" t="s">
        <v>1392</v>
      </c>
      <c r="I557" s="29">
        <v>12.0</v>
      </c>
      <c r="J557" s="29">
        <v>17.0</v>
      </c>
      <c r="K557" s="29">
        <v>384.0</v>
      </c>
      <c r="L557" s="30">
        <f t="shared" si="8"/>
        <v>32000</v>
      </c>
      <c r="M557" s="36"/>
    </row>
    <row r="558">
      <c r="A558" s="57">
        <v>40878.0</v>
      </c>
      <c r="B558" s="23" t="s">
        <v>293</v>
      </c>
      <c r="C558" s="29">
        <v>9.0</v>
      </c>
      <c r="D558" s="29">
        <v>3.0</v>
      </c>
      <c r="E558" s="29">
        <v>33.0</v>
      </c>
      <c r="F558" s="29">
        <v>17.0</v>
      </c>
      <c r="G558" s="23" t="s">
        <v>419</v>
      </c>
      <c r="H558" s="23" t="s">
        <v>1395</v>
      </c>
      <c r="I558" s="29">
        <v>12.0</v>
      </c>
      <c r="J558" s="29">
        <v>14.0</v>
      </c>
      <c r="K558" s="29">
        <v>459.0</v>
      </c>
      <c r="L558" s="30">
        <f t="shared" si="8"/>
        <v>38250</v>
      </c>
      <c r="M558" s="36"/>
    </row>
    <row r="559">
      <c r="A559" s="57">
        <v>40878.0</v>
      </c>
      <c r="B559" s="23" t="s">
        <v>293</v>
      </c>
      <c r="C559" s="29">
        <v>9.0</v>
      </c>
      <c r="D559" s="29">
        <v>3.0</v>
      </c>
      <c r="E559" s="29">
        <v>34.0</v>
      </c>
      <c r="F559" s="29">
        <v>25.0</v>
      </c>
      <c r="G559" s="23" t="s">
        <v>375</v>
      </c>
      <c r="H559" s="23" t="s">
        <v>1398</v>
      </c>
      <c r="I559" s="29">
        <v>12.0</v>
      </c>
      <c r="J559" s="29">
        <v>17.0</v>
      </c>
      <c r="K559" s="29">
        <v>799.0</v>
      </c>
      <c r="L559" s="30">
        <f t="shared" si="8"/>
        <v>66583.33333</v>
      </c>
      <c r="M559" s="36"/>
    </row>
    <row r="560">
      <c r="A560" s="57">
        <v>40878.0</v>
      </c>
      <c r="B560" s="23" t="s">
        <v>293</v>
      </c>
      <c r="C560" s="29">
        <v>9.0</v>
      </c>
      <c r="D560" s="29">
        <v>3.0</v>
      </c>
      <c r="E560" s="29">
        <v>34.0</v>
      </c>
      <c r="F560" s="29">
        <v>29.0</v>
      </c>
      <c r="G560" s="23" t="s">
        <v>375</v>
      </c>
      <c r="H560" s="23" t="s">
        <v>866</v>
      </c>
      <c r="I560" s="29">
        <v>12.0</v>
      </c>
      <c r="J560" s="29">
        <v>16.0</v>
      </c>
      <c r="K560" s="29">
        <v>535.0</v>
      </c>
      <c r="L560" s="30">
        <f t="shared" si="8"/>
        <v>44583.33333</v>
      </c>
      <c r="M560" s="36"/>
    </row>
    <row r="561">
      <c r="A561" s="57">
        <v>40878.0</v>
      </c>
      <c r="B561" s="23" t="s">
        <v>293</v>
      </c>
      <c r="C561" s="29">
        <v>9.0</v>
      </c>
      <c r="D561" s="29">
        <v>3.0</v>
      </c>
      <c r="E561" s="29">
        <v>40.0</v>
      </c>
      <c r="F561" s="29">
        <v>109.0</v>
      </c>
      <c r="G561" s="23" t="s">
        <v>1405</v>
      </c>
      <c r="H561" s="23" t="s">
        <v>1406</v>
      </c>
      <c r="I561" s="29">
        <v>12.0</v>
      </c>
      <c r="J561" s="29">
        <v>13.0</v>
      </c>
      <c r="K561" s="29">
        <v>502.0</v>
      </c>
      <c r="L561" s="30">
        <f t="shared" si="8"/>
        <v>41833.33333</v>
      </c>
      <c r="M561" s="36"/>
    </row>
    <row r="562">
      <c r="A562" s="57">
        <v>40878.0</v>
      </c>
      <c r="B562" s="23" t="s">
        <v>293</v>
      </c>
      <c r="C562" s="29">
        <v>9.0</v>
      </c>
      <c r="D562" s="29">
        <v>3.0</v>
      </c>
      <c r="E562" s="29">
        <v>48.0</v>
      </c>
      <c r="F562" s="29">
        <v>141.0</v>
      </c>
      <c r="G562" s="23" t="s">
        <v>369</v>
      </c>
      <c r="H562" s="23" t="s">
        <v>848</v>
      </c>
      <c r="I562" s="29">
        <v>12.0</v>
      </c>
      <c r="J562" s="29">
        <v>30.0</v>
      </c>
      <c r="K562" s="29">
        <v>1019.0</v>
      </c>
      <c r="L562" s="30">
        <f t="shared" si="8"/>
        <v>84916.66667</v>
      </c>
      <c r="M562" s="36"/>
    </row>
    <row r="563">
      <c r="A563" s="57">
        <v>40878.0</v>
      </c>
      <c r="B563" s="23" t="s">
        <v>293</v>
      </c>
      <c r="C563" s="29">
        <v>9.0</v>
      </c>
      <c r="D563" s="29">
        <v>3.0</v>
      </c>
      <c r="E563" s="29">
        <v>49.0</v>
      </c>
      <c r="F563" s="29">
        <v>35.0</v>
      </c>
      <c r="G563" s="23" t="s">
        <v>1411</v>
      </c>
      <c r="H563" s="23" t="s">
        <v>1412</v>
      </c>
      <c r="I563" s="29">
        <v>12.0</v>
      </c>
      <c r="J563" s="29">
        <v>21.0</v>
      </c>
      <c r="K563" s="29">
        <v>480.0</v>
      </c>
      <c r="L563" s="30">
        <f t="shared" si="8"/>
        <v>40000</v>
      </c>
      <c r="M563" s="36"/>
    </row>
    <row r="564">
      <c r="A564" s="57">
        <v>40878.0</v>
      </c>
      <c r="B564" s="23" t="s">
        <v>293</v>
      </c>
      <c r="C564" s="29">
        <v>9.0</v>
      </c>
      <c r="D564" s="29">
        <v>3.0</v>
      </c>
      <c r="E564" s="29">
        <v>8.0</v>
      </c>
      <c r="F564" s="29">
        <v>5.0</v>
      </c>
      <c r="G564" s="23" t="s">
        <v>739</v>
      </c>
      <c r="H564" s="23" t="s">
        <v>1415</v>
      </c>
      <c r="I564" s="29">
        <v>11.0</v>
      </c>
      <c r="J564" s="29">
        <v>18.0</v>
      </c>
      <c r="K564" s="29">
        <v>689.0</v>
      </c>
      <c r="L564" s="30">
        <f t="shared" si="8"/>
        <v>62636.36364</v>
      </c>
      <c r="M564" s="36"/>
    </row>
    <row r="565">
      <c r="A565" s="57">
        <v>40878.0</v>
      </c>
      <c r="B565" s="23" t="s">
        <v>293</v>
      </c>
      <c r="C565" s="29">
        <v>9.0</v>
      </c>
      <c r="D565" s="29">
        <v>3.0</v>
      </c>
      <c r="E565" s="29">
        <v>21.0</v>
      </c>
      <c r="F565" s="29">
        <v>111.0</v>
      </c>
      <c r="G565" s="23" t="s">
        <v>1418</v>
      </c>
      <c r="H565" s="23" t="s">
        <v>1419</v>
      </c>
      <c r="I565" s="29">
        <v>11.0</v>
      </c>
      <c r="J565" s="29">
        <v>18.0</v>
      </c>
      <c r="K565" s="29">
        <v>500.0</v>
      </c>
      <c r="L565" s="30">
        <f t="shared" si="8"/>
        <v>45454.54545</v>
      </c>
      <c r="M565" s="36"/>
    </row>
    <row r="566">
      <c r="A566" s="57">
        <v>40878.0</v>
      </c>
      <c r="B566" s="23" t="s">
        <v>293</v>
      </c>
      <c r="C566" s="29">
        <v>9.0</v>
      </c>
      <c r="D566" s="29">
        <v>3.0</v>
      </c>
      <c r="E566" s="29">
        <v>23.0</v>
      </c>
      <c r="F566" s="29">
        <v>3.0</v>
      </c>
      <c r="G566" s="23" t="s">
        <v>491</v>
      </c>
      <c r="H566" s="23" t="s">
        <v>1422</v>
      </c>
      <c r="I566" s="29">
        <v>11.0</v>
      </c>
      <c r="J566" s="29">
        <v>19.0</v>
      </c>
      <c r="K566" s="29">
        <v>252.0</v>
      </c>
      <c r="L566" s="30">
        <f t="shared" si="8"/>
        <v>22909.09091</v>
      </c>
      <c r="M566" s="36"/>
    </row>
    <row r="567">
      <c r="A567" s="57">
        <v>40878.0</v>
      </c>
      <c r="B567" s="23" t="s">
        <v>293</v>
      </c>
      <c r="C567" s="29">
        <v>9.0</v>
      </c>
      <c r="D567" s="29">
        <v>3.0</v>
      </c>
      <c r="E567" s="29">
        <v>23.0</v>
      </c>
      <c r="F567" s="29">
        <v>19.0</v>
      </c>
      <c r="G567" s="23" t="s">
        <v>491</v>
      </c>
      <c r="H567" s="23" t="s">
        <v>1425</v>
      </c>
      <c r="I567" s="29">
        <v>11.0</v>
      </c>
      <c r="J567" s="29">
        <v>16.0</v>
      </c>
      <c r="K567" s="29">
        <v>949.0</v>
      </c>
      <c r="L567" s="30">
        <f t="shared" si="8"/>
        <v>86272.72727</v>
      </c>
      <c r="M567" s="36"/>
    </row>
    <row r="568">
      <c r="A568" s="57">
        <v>40878.0</v>
      </c>
      <c r="B568" s="23" t="s">
        <v>293</v>
      </c>
      <c r="C568" s="29">
        <v>9.0</v>
      </c>
      <c r="D568" s="29">
        <v>3.0</v>
      </c>
      <c r="E568" s="29">
        <v>33.0</v>
      </c>
      <c r="F568" s="29">
        <v>13.0</v>
      </c>
      <c r="G568" s="23" t="s">
        <v>419</v>
      </c>
      <c r="H568" s="23" t="s">
        <v>501</v>
      </c>
      <c r="I568" s="29">
        <v>11.0</v>
      </c>
      <c r="J568" s="29">
        <v>19.0</v>
      </c>
      <c r="K568" s="29">
        <v>602.0</v>
      </c>
      <c r="L568" s="30">
        <f t="shared" si="8"/>
        <v>54727.27273</v>
      </c>
      <c r="M568" s="36"/>
    </row>
    <row r="569">
      <c r="A569" s="57">
        <v>40878.0</v>
      </c>
      <c r="B569" s="23" t="s">
        <v>293</v>
      </c>
      <c r="C569" s="29">
        <v>9.0</v>
      </c>
      <c r="D569" s="29">
        <v>3.0</v>
      </c>
      <c r="E569" s="29">
        <v>36.0</v>
      </c>
      <c r="F569" s="29">
        <v>45.0</v>
      </c>
      <c r="G569" s="23" t="s">
        <v>337</v>
      </c>
      <c r="H569" s="23" t="s">
        <v>1419</v>
      </c>
      <c r="I569" s="29">
        <v>11.0</v>
      </c>
      <c r="J569" s="29">
        <v>23.0</v>
      </c>
      <c r="K569" s="29">
        <v>413.0</v>
      </c>
      <c r="L569" s="30">
        <f t="shared" si="8"/>
        <v>37545.45455</v>
      </c>
      <c r="M569" s="36"/>
    </row>
    <row r="570">
      <c r="A570" s="57">
        <v>40878.0</v>
      </c>
      <c r="B570" s="23" t="s">
        <v>293</v>
      </c>
      <c r="C570" s="29">
        <v>9.0</v>
      </c>
      <c r="D570" s="29">
        <v>3.0</v>
      </c>
      <c r="E570" s="29">
        <v>36.0</v>
      </c>
      <c r="F570" s="29">
        <v>111.0</v>
      </c>
      <c r="G570" s="23" t="s">
        <v>337</v>
      </c>
      <c r="H570" s="23" t="s">
        <v>1431</v>
      </c>
      <c r="I570" s="29">
        <v>11.0</v>
      </c>
      <c r="J570" s="29">
        <v>16.0</v>
      </c>
      <c r="K570" s="29">
        <v>769.0</v>
      </c>
      <c r="L570" s="30">
        <f t="shared" si="8"/>
        <v>69909.09091</v>
      </c>
      <c r="M570" s="36"/>
    </row>
    <row r="571">
      <c r="A571" s="57">
        <v>40878.0</v>
      </c>
      <c r="B571" s="23" t="s">
        <v>293</v>
      </c>
      <c r="C571" s="29">
        <v>9.0</v>
      </c>
      <c r="D571" s="29">
        <v>3.0</v>
      </c>
      <c r="E571" s="29">
        <v>37.0</v>
      </c>
      <c r="F571" s="29">
        <v>25.0</v>
      </c>
      <c r="G571" s="23" t="s">
        <v>389</v>
      </c>
      <c r="H571" s="23" t="s">
        <v>1435</v>
      </c>
      <c r="I571" s="29">
        <v>11.0</v>
      </c>
      <c r="J571" s="29">
        <v>25.0</v>
      </c>
      <c r="K571" s="29">
        <v>399.0</v>
      </c>
      <c r="L571" s="30">
        <f t="shared" si="8"/>
        <v>36272.72727</v>
      </c>
      <c r="M571" s="36"/>
    </row>
    <row r="572">
      <c r="A572" s="57">
        <v>40878.0</v>
      </c>
      <c r="B572" s="23" t="s">
        <v>293</v>
      </c>
      <c r="C572" s="29">
        <v>9.0</v>
      </c>
      <c r="D572" s="29">
        <v>3.0</v>
      </c>
      <c r="E572" s="29">
        <v>47.0</v>
      </c>
      <c r="F572" s="29">
        <v>65.0</v>
      </c>
      <c r="G572" s="23" t="s">
        <v>1289</v>
      </c>
      <c r="H572" s="23" t="s">
        <v>1339</v>
      </c>
      <c r="I572" s="29">
        <v>11.0</v>
      </c>
      <c r="J572" s="29">
        <v>18.0</v>
      </c>
      <c r="K572" s="29">
        <v>1111.0</v>
      </c>
      <c r="L572" s="30">
        <f t="shared" si="8"/>
        <v>101000</v>
      </c>
      <c r="M572" s="36"/>
    </row>
    <row r="573">
      <c r="A573" s="57">
        <v>40878.0</v>
      </c>
      <c r="B573" s="23" t="s">
        <v>293</v>
      </c>
      <c r="C573" s="29">
        <v>9.0</v>
      </c>
      <c r="D573" s="29">
        <v>3.0</v>
      </c>
      <c r="E573" s="29">
        <v>48.0</v>
      </c>
      <c r="F573" s="29">
        <v>27.0</v>
      </c>
      <c r="G573" s="23" t="s">
        <v>369</v>
      </c>
      <c r="H573" s="23" t="s">
        <v>1440</v>
      </c>
      <c r="I573" s="29">
        <v>11.0</v>
      </c>
      <c r="J573" s="29">
        <v>20.0</v>
      </c>
      <c r="K573" s="29">
        <v>244.0</v>
      </c>
      <c r="L573" s="30">
        <f t="shared" si="8"/>
        <v>22181.81818</v>
      </c>
      <c r="M573" s="36"/>
    </row>
    <row r="574">
      <c r="A574" s="57">
        <v>40878.0</v>
      </c>
      <c r="B574" s="23" t="s">
        <v>293</v>
      </c>
      <c r="C574" s="29">
        <v>9.0</v>
      </c>
      <c r="D574" s="29">
        <v>3.0</v>
      </c>
      <c r="E574" s="29">
        <v>6.0</v>
      </c>
      <c r="F574" s="29">
        <v>13.0</v>
      </c>
      <c r="G574" s="23" t="s">
        <v>346</v>
      </c>
      <c r="H574" s="23" t="s">
        <v>1444</v>
      </c>
      <c r="I574" s="29">
        <v>10.0</v>
      </c>
      <c r="J574" s="29">
        <v>21.0</v>
      </c>
      <c r="K574" s="29">
        <v>765.0</v>
      </c>
      <c r="L574" s="30">
        <f t="shared" si="8"/>
        <v>76500</v>
      </c>
      <c r="M574" s="36"/>
    </row>
    <row r="575">
      <c r="A575" s="57">
        <v>40878.0</v>
      </c>
      <c r="B575" s="23" t="s">
        <v>293</v>
      </c>
      <c r="C575" s="29">
        <v>9.0</v>
      </c>
      <c r="D575" s="29">
        <v>3.0</v>
      </c>
      <c r="E575" s="29">
        <v>12.0</v>
      </c>
      <c r="F575" s="29">
        <v>33.0</v>
      </c>
      <c r="G575" s="23" t="s">
        <v>344</v>
      </c>
      <c r="H575" s="23" t="s">
        <v>1445</v>
      </c>
      <c r="I575" s="29">
        <v>10.0</v>
      </c>
      <c r="J575" s="29">
        <v>28.0</v>
      </c>
      <c r="K575" s="29">
        <v>433.0</v>
      </c>
      <c r="L575" s="30">
        <f t="shared" si="8"/>
        <v>43300</v>
      </c>
      <c r="M575" s="36"/>
    </row>
    <row r="576">
      <c r="A576" s="57">
        <v>40878.0</v>
      </c>
      <c r="B576" s="23" t="s">
        <v>293</v>
      </c>
      <c r="C576" s="29">
        <v>9.0</v>
      </c>
      <c r="D576" s="29">
        <v>3.0</v>
      </c>
      <c r="E576" s="29">
        <v>12.0</v>
      </c>
      <c r="F576" s="29">
        <v>35.0</v>
      </c>
      <c r="G576" s="23" t="s">
        <v>344</v>
      </c>
      <c r="H576" s="23" t="s">
        <v>1448</v>
      </c>
      <c r="I576" s="29">
        <v>10.0</v>
      </c>
      <c r="J576" s="29">
        <v>13.0</v>
      </c>
      <c r="K576" s="29">
        <v>477.0</v>
      </c>
      <c r="L576" s="30">
        <f t="shared" si="8"/>
        <v>47700</v>
      </c>
      <c r="M576" s="36"/>
    </row>
    <row r="577">
      <c r="A577" s="57">
        <v>40878.0</v>
      </c>
      <c r="B577" s="23" t="s">
        <v>293</v>
      </c>
      <c r="C577" s="29">
        <v>9.0</v>
      </c>
      <c r="D577" s="29">
        <v>3.0</v>
      </c>
      <c r="E577" s="29">
        <v>12.0</v>
      </c>
      <c r="F577" s="29">
        <v>73.0</v>
      </c>
      <c r="G577" s="23" t="s">
        <v>344</v>
      </c>
      <c r="H577" s="23" t="s">
        <v>1451</v>
      </c>
      <c r="I577" s="29">
        <v>10.0</v>
      </c>
      <c r="J577" s="29">
        <v>13.0</v>
      </c>
      <c r="K577" s="29">
        <v>272.0</v>
      </c>
      <c r="L577" s="30">
        <f t="shared" si="8"/>
        <v>27200</v>
      </c>
      <c r="M577" s="36"/>
    </row>
    <row r="578">
      <c r="A578" s="57">
        <v>40878.0</v>
      </c>
      <c r="B578" s="23" t="s">
        <v>293</v>
      </c>
      <c r="C578" s="29">
        <v>9.0</v>
      </c>
      <c r="D578" s="29">
        <v>3.0</v>
      </c>
      <c r="E578" s="29">
        <v>18.0</v>
      </c>
      <c r="F578" s="29">
        <v>97.0</v>
      </c>
      <c r="G578" s="23" t="s">
        <v>1455</v>
      </c>
      <c r="H578" s="23" t="s">
        <v>864</v>
      </c>
      <c r="I578" s="29">
        <v>10.0</v>
      </c>
      <c r="J578" s="29">
        <v>18.0</v>
      </c>
      <c r="K578" s="29">
        <v>390.0</v>
      </c>
      <c r="L578" s="30">
        <f t="shared" si="8"/>
        <v>39000</v>
      </c>
      <c r="M578" s="36"/>
    </row>
    <row r="579">
      <c r="A579" s="57">
        <v>40878.0</v>
      </c>
      <c r="B579" s="23" t="s">
        <v>293</v>
      </c>
      <c r="C579" s="29">
        <v>9.0</v>
      </c>
      <c r="D579" s="29">
        <v>3.0</v>
      </c>
      <c r="E579" s="29">
        <v>19.0</v>
      </c>
      <c r="F579" s="29">
        <v>163.0</v>
      </c>
      <c r="G579" s="23" t="s">
        <v>1458</v>
      </c>
      <c r="H579" s="23" t="s">
        <v>1460</v>
      </c>
      <c r="I579" s="29">
        <v>10.0</v>
      </c>
      <c r="J579" s="29">
        <v>18.0</v>
      </c>
      <c r="K579" s="29">
        <v>575.0</v>
      </c>
      <c r="L579" s="30">
        <f t="shared" si="8"/>
        <v>57500</v>
      </c>
      <c r="M579" s="36"/>
    </row>
    <row r="580">
      <c r="A580" s="57">
        <v>40878.0</v>
      </c>
      <c r="B580" s="23" t="s">
        <v>293</v>
      </c>
      <c r="C580" s="29">
        <v>9.0</v>
      </c>
      <c r="D580" s="29">
        <v>3.0</v>
      </c>
      <c r="E580" s="29">
        <v>27.0</v>
      </c>
      <c r="F580" s="29">
        <v>123.0</v>
      </c>
      <c r="G580" s="23" t="s">
        <v>410</v>
      </c>
      <c r="H580" s="23" t="s">
        <v>1463</v>
      </c>
      <c r="I580" s="29">
        <v>10.0</v>
      </c>
      <c r="J580" s="29">
        <v>17.0</v>
      </c>
      <c r="K580" s="29">
        <v>523.0</v>
      </c>
      <c r="L580" s="30">
        <f t="shared" si="8"/>
        <v>52300</v>
      </c>
      <c r="M580" s="36"/>
    </row>
    <row r="581">
      <c r="A581" s="57">
        <v>40878.0</v>
      </c>
      <c r="B581" s="23" t="s">
        <v>293</v>
      </c>
      <c r="C581" s="29">
        <v>9.0</v>
      </c>
      <c r="D581" s="29">
        <v>3.0</v>
      </c>
      <c r="E581" s="29">
        <v>31.0</v>
      </c>
      <c r="F581" s="29">
        <v>55.0</v>
      </c>
      <c r="G581" s="23" t="s">
        <v>1466</v>
      </c>
      <c r="H581" s="23" t="s">
        <v>1467</v>
      </c>
      <c r="I581" s="29">
        <v>10.0</v>
      </c>
      <c r="J581" s="29">
        <v>16.0</v>
      </c>
      <c r="K581" s="29">
        <v>537.0</v>
      </c>
      <c r="L581" s="30">
        <f t="shared" si="8"/>
        <v>53700</v>
      </c>
      <c r="M581" s="36"/>
    </row>
    <row r="582">
      <c r="A582" s="57">
        <v>40878.0</v>
      </c>
      <c r="B582" s="23" t="s">
        <v>293</v>
      </c>
      <c r="C582" s="29">
        <v>9.0</v>
      </c>
      <c r="D582" s="29">
        <v>3.0</v>
      </c>
      <c r="E582" s="29">
        <v>34.0</v>
      </c>
      <c r="F582" s="29">
        <v>7.0</v>
      </c>
      <c r="G582" s="23" t="s">
        <v>375</v>
      </c>
      <c r="H582" s="23" t="s">
        <v>1470</v>
      </c>
      <c r="I582" s="29">
        <v>10.0</v>
      </c>
      <c r="J582" s="29">
        <v>18.0</v>
      </c>
      <c r="K582" s="29">
        <v>647.0</v>
      </c>
      <c r="L582" s="30">
        <f t="shared" si="8"/>
        <v>64700</v>
      </c>
      <c r="M582" s="36"/>
    </row>
    <row r="583">
      <c r="A583" s="57">
        <v>40878.0</v>
      </c>
      <c r="B583" s="23" t="s">
        <v>293</v>
      </c>
      <c r="C583" s="29">
        <v>9.0</v>
      </c>
      <c r="D583" s="29">
        <v>3.0</v>
      </c>
      <c r="E583" s="29">
        <v>37.0</v>
      </c>
      <c r="F583" s="29">
        <v>81.0</v>
      </c>
      <c r="G583" s="23" t="s">
        <v>389</v>
      </c>
      <c r="H583" s="23" t="s">
        <v>861</v>
      </c>
      <c r="I583" s="29">
        <v>10.0</v>
      </c>
      <c r="J583" s="29">
        <v>16.0</v>
      </c>
      <c r="K583" s="29">
        <v>554.0</v>
      </c>
      <c r="L583" s="30">
        <f t="shared" si="8"/>
        <v>55400</v>
      </c>
      <c r="M583" s="36"/>
    </row>
    <row r="584">
      <c r="A584" s="57">
        <v>40878.0</v>
      </c>
      <c r="B584" s="23" t="s">
        <v>293</v>
      </c>
      <c r="C584" s="29">
        <v>9.0</v>
      </c>
      <c r="D584" s="29">
        <v>3.0</v>
      </c>
      <c r="E584" s="29">
        <v>50.0</v>
      </c>
      <c r="F584" s="29">
        <v>27.0</v>
      </c>
      <c r="G584" s="23" t="s">
        <v>447</v>
      </c>
      <c r="H584" s="23" t="s">
        <v>886</v>
      </c>
      <c r="I584" s="29">
        <v>10.0</v>
      </c>
      <c r="J584" s="29">
        <v>14.0</v>
      </c>
      <c r="K584" s="29">
        <v>336.0</v>
      </c>
      <c r="L584" s="30">
        <f t="shared" si="8"/>
        <v>33600</v>
      </c>
      <c r="M584" s="36"/>
    </row>
    <row r="585">
      <c r="A585" s="57">
        <v>40878.0</v>
      </c>
      <c r="B585" s="23" t="s">
        <v>293</v>
      </c>
      <c r="C585" s="29">
        <v>9.0</v>
      </c>
      <c r="D585" s="29">
        <v>3.0</v>
      </c>
      <c r="E585" s="29">
        <v>53.0</v>
      </c>
      <c r="F585" s="29">
        <v>61.0</v>
      </c>
      <c r="G585" s="23" t="s">
        <v>503</v>
      </c>
      <c r="H585" s="23" t="s">
        <v>1477</v>
      </c>
      <c r="I585" s="29">
        <v>10.0</v>
      </c>
      <c r="J585" s="29">
        <v>25.0</v>
      </c>
      <c r="K585" s="29">
        <v>1052.0</v>
      </c>
      <c r="L585" s="30">
        <f t="shared" si="8"/>
        <v>105200</v>
      </c>
      <c r="M585" s="36"/>
    </row>
    <row r="586">
      <c r="A586" s="57">
        <v>40878.0</v>
      </c>
      <c r="B586" s="23" t="s">
        <v>293</v>
      </c>
      <c r="C586" s="29">
        <v>9.0</v>
      </c>
      <c r="D586" s="29">
        <v>3.0</v>
      </c>
      <c r="E586" s="29">
        <v>59.0</v>
      </c>
      <c r="F586" s="29">
        <v>0.0</v>
      </c>
      <c r="G586" s="23" t="s">
        <v>513</v>
      </c>
      <c r="H586" s="23" t="s">
        <v>514</v>
      </c>
      <c r="I586" s="29">
        <v>1727.0</v>
      </c>
      <c r="J586" s="29">
        <v>2983.0</v>
      </c>
      <c r="K586" s="29">
        <v>94778.0</v>
      </c>
      <c r="L586" s="30">
        <f t="shared" si="8"/>
        <v>54880.13897</v>
      </c>
      <c r="M586" s="36"/>
    </row>
    <row r="587">
      <c r="A587" s="57">
        <v>40878.0</v>
      </c>
      <c r="B587" s="23" t="s">
        <v>293</v>
      </c>
      <c r="C587" s="29">
        <v>9.0</v>
      </c>
      <c r="D587" s="29">
        <v>3.0</v>
      </c>
      <c r="E587" s="29">
        <v>59.0</v>
      </c>
      <c r="F587" s="29">
        <v>1.0</v>
      </c>
      <c r="G587" s="23" t="s">
        <v>513</v>
      </c>
      <c r="H587" s="23" t="s">
        <v>515</v>
      </c>
      <c r="I587" s="29">
        <v>300.0</v>
      </c>
      <c r="J587" s="29">
        <v>507.0</v>
      </c>
      <c r="K587" s="29">
        <v>18327.0</v>
      </c>
      <c r="L587" s="30">
        <f t="shared" si="8"/>
        <v>61090</v>
      </c>
      <c r="M587" s="36"/>
    </row>
    <row r="588">
      <c r="A588" s="57">
        <v>40878.0</v>
      </c>
      <c r="B588" s="23" t="s">
        <v>293</v>
      </c>
      <c r="C588" s="29">
        <v>9.0</v>
      </c>
      <c r="D588" s="29">
        <v>3.0</v>
      </c>
      <c r="E588" s="29">
        <v>59.0</v>
      </c>
      <c r="F588" s="29">
        <v>3.0</v>
      </c>
      <c r="G588" s="23" t="s">
        <v>513</v>
      </c>
      <c r="H588" s="23" t="s">
        <v>516</v>
      </c>
      <c r="I588" s="29">
        <v>454.0</v>
      </c>
      <c r="J588" s="29">
        <v>782.0</v>
      </c>
      <c r="K588" s="29">
        <v>27203.0</v>
      </c>
      <c r="L588" s="30">
        <f t="shared" si="8"/>
        <v>59918.5022</v>
      </c>
      <c r="M588" s="36"/>
    </row>
    <row r="589">
      <c r="A589" s="57">
        <v>40878.0</v>
      </c>
      <c r="B589" s="23" t="s">
        <v>293</v>
      </c>
      <c r="C589" s="29">
        <v>9.0</v>
      </c>
      <c r="D589" s="29">
        <v>3.0</v>
      </c>
      <c r="E589" s="29">
        <v>59.0</v>
      </c>
      <c r="F589" s="29">
        <v>5.0</v>
      </c>
      <c r="G589" s="23" t="s">
        <v>513</v>
      </c>
      <c r="H589" s="23" t="s">
        <v>517</v>
      </c>
      <c r="I589" s="29">
        <v>697.0</v>
      </c>
      <c r="J589" s="29">
        <v>1222.0</v>
      </c>
      <c r="K589" s="29">
        <v>34918.0</v>
      </c>
      <c r="L589" s="30">
        <f t="shared" si="8"/>
        <v>50097.56098</v>
      </c>
      <c r="M589" s="36"/>
    </row>
    <row r="590">
      <c r="A590" s="57">
        <v>40878.0</v>
      </c>
      <c r="B590" s="23" t="s">
        <v>293</v>
      </c>
      <c r="C590" s="29">
        <v>9.0</v>
      </c>
      <c r="D590" s="29">
        <v>3.0</v>
      </c>
      <c r="E590" s="29">
        <v>59.0</v>
      </c>
      <c r="F590" s="29">
        <v>7.0</v>
      </c>
      <c r="G590" s="23" t="s">
        <v>513</v>
      </c>
      <c r="H590" s="23" t="s">
        <v>518</v>
      </c>
      <c r="I590" s="29">
        <v>276.0</v>
      </c>
      <c r="J590" s="29">
        <v>472.0</v>
      </c>
      <c r="K590" s="29">
        <v>14330.0</v>
      </c>
      <c r="L590" s="30">
        <f t="shared" si="8"/>
        <v>51920.28986</v>
      </c>
      <c r="M590" s="36"/>
    </row>
    <row r="591">
      <c r="A591" s="57">
        <v>40878.0</v>
      </c>
      <c r="B591" s="23" t="s">
        <v>293</v>
      </c>
      <c r="C591" s="29">
        <v>9.0</v>
      </c>
      <c r="D591" s="29">
        <v>3.0</v>
      </c>
      <c r="E591" s="29">
        <v>57.0</v>
      </c>
      <c r="F591" s="29">
        <v>9.0</v>
      </c>
      <c r="G591" s="23" t="s">
        <v>348</v>
      </c>
      <c r="H591" s="23" t="s">
        <v>554</v>
      </c>
      <c r="I591" s="29">
        <v>-1.0</v>
      </c>
      <c r="J591" s="29">
        <v>-1.0</v>
      </c>
      <c r="K591" s="29">
        <v>-1.0</v>
      </c>
      <c r="L591" s="30">
        <f t="shared" si="8"/>
        <v>1000</v>
      </c>
      <c r="M591" s="36"/>
    </row>
    <row r="592">
      <c r="A592" s="57">
        <v>40878.0</v>
      </c>
      <c r="B592" s="23" t="s">
        <v>293</v>
      </c>
      <c r="C592" s="29">
        <v>9.0</v>
      </c>
      <c r="D592" s="29">
        <v>13.0</v>
      </c>
      <c r="E592" s="29">
        <v>96.0</v>
      </c>
      <c r="F592" s="29">
        <v>0.0</v>
      </c>
      <c r="G592" s="23" t="s">
        <v>294</v>
      </c>
      <c r="H592" s="23" t="s">
        <v>519</v>
      </c>
      <c r="I592" s="29">
        <v>3836.0</v>
      </c>
      <c r="J592" s="29">
        <v>6321.0</v>
      </c>
      <c r="K592" s="29">
        <v>189024.0</v>
      </c>
      <c r="L592" s="30">
        <f t="shared" si="8"/>
        <v>49276.32951</v>
      </c>
      <c r="M592" s="23" t="s">
        <v>296</v>
      </c>
    </row>
    <row r="593">
      <c r="A593" s="57">
        <v>40878.0</v>
      </c>
      <c r="B593" s="23" t="s">
        <v>293</v>
      </c>
      <c r="C593" s="29">
        <v>9.0</v>
      </c>
      <c r="D593" s="29">
        <v>13.0</v>
      </c>
      <c r="E593" s="29">
        <v>97.0</v>
      </c>
      <c r="F593" s="29">
        <v>0.0</v>
      </c>
      <c r="G593" s="23" t="s">
        <v>294</v>
      </c>
      <c r="H593" s="23" t="s">
        <v>520</v>
      </c>
      <c r="I593" s="29">
        <v>3809.0</v>
      </c>
      <c r="J593" s="29">
        <v>6273.0</v>
      </c>
      <c r="K593" s="29">
        <v>186632.0</v>
      </c>
      <c r="L593" s="30">
        <f t="shared" si="8"/>
        <v>48997.63718</v>
      </c>
      <c r="M593" s="23" t="s">
        <v>299</v>
      </c>
    </row>
    <row r="594">
      <c r="A594" s="57">
        <v>40878.0</v>
      </c>
      <c r="B594" s="23" t="s">
        <v>293</v>
      </c>
      <c r="C594" s="29">
        <v>9.0</v>
      </c>
      <c r="D594" s="29">
        <v>13.0</v>
      </c>
      <c r="E594" s="29">
        <v>97.0</v>
      </c>
      <c r="F594" s="29">
        <v>1.0</v>
      </c>
      <c r="G594" s="23" t="s">
        <v>294</v>
      </c>
      <c r="H594" s="23" t="s">
        <v>522</v>
      </c>
      <c r="I594" s="29">
        <v>2620.0</v>
      </c>
      <c r="J594" s="29">
        <v>4311.0</v>
      </c>
      <c r="K594" s="29">
        <v>121978.0</v>
      </c>
      <c r="L594" s="30">
        <f t="shared" si="8"/>
        <v>46556.48855</v>
      </c>
      <c r="M594" s="23" t="s">
        <v>302</v>
      </c>
    </row>
    <row r="595">
      <c r="A595" s="57">
        <v>40878.0</v>
      </c>
      <c r="B595" s="23" t="s">
        <v>293</v>
      </c>
      <c r="C595" s="29">
        <v>9.0</v>
      </c>
      <c r="D595" s="29">
        <v>13.0</v>
      </c>
      <c r="E595" s="29">
        <v>97.0</v>
      </c>
      <c r="F595" s="29">
        <v>3.0</v>
      </c>
      <c r="G595" s="23" t="s">
        <v>294</v>
      </c>
      <c r="H595" s="23" t="s">
        <v>523</v>
      </c>
      <c r="I595" s="29">
        <v>1189.0</v>
      </c>
      <c r="J595" s="29">
        <v>1962.0</v>
      </c>
      <c r="K595" s="29">
        <v>64654.0</v>
      </c>
      <c r="L595" s="30">
        <f t="shared" si="8"/>
        <v>54376.78722</v>
      </c>
      <c r="M595" s="23" t="s">
        <v>309</v>
      </c>
    </row>
    <row r="596">
      <c r="A596" s="57">
        <v>40878.0</v>
      </c>
      <c r="B596" s="23" t="s">
        <v>293</v>
      </c>
      <c r="C596" s="29">
        <v>9.0</v>
      </c>
      <c r="D596" s="29">
        <v>13.0</v>
      </c>
      <c r="E596" s="29">
        <v>98.0</v>
      </c>
      <c r="F596" s="29">
        <v>0.0</v>
      </c>
      <c r="G596" s="23" t="s">
        <v>294</v>
      </c>
      <c r="H596" s="23" t="s">
        <v>530</v>
      </c>
      <c r="I596" s="29">
        <v>27.0</v>
      </c>
      <c r="J596" s="29">
        <v>48.0</v>
      </c>
      <c r="K596" s="29">
        <v>2392.0</v>
      </c>
      <c r="L596" s="30">
        <f t="shared" si="8"/>
        <v>88592.59259</v>
      </c>
      <c r="M596" s="23" t="s">
        <v>317</v>
      </c>
    </row>
    <row r="597">
      <c r="A597" s="57">
        <v>40878.0</v>
      </c>
      <c r="B597" s="23" t="s">
        <v>293</v>
      </c>
      <c r="C597" s="29">
        <v>9.0</v>
      </c>
      <c r="D597" s="29">
        <v>13.0</v>
      </c>
      <c r="E597" s="29">
        <v>9.0</v>
      </c>
      <c r="F597" s="29">
        <v>13.0</v>
      </c>
      <c r="G597" s="23" t="s">
        <v>294</v>
      </c>
      <c r="H597" s="23" t="s">
        <v>538</v>
      </c>
      <c r="I597" s="29">
        <v>53520.0</v>
      </c>
      <c r="J597" s="29">
        <v>113960.0</v>
      </c>
      <c r="K597" s="29">
        <v>4350916.0</v>
      </c>
      <c r="L597" s="30">
        <f t="shared" si="8"/>
        <v>81295.142</v>
      </c>
      <c r="M597" s="23" t="s">
        <v>320</v>
      </c>
    </row>
    <row r="598">
      <c r="A598" s="57">
        <v>40878.0</v>
      </c>
      <c r="B598" s="23" t="s">
        <v>293</v>
      </c>
      <c r="C598" s="29">
        <v>9.0</v>
      </c>
      <c r="D598" s="29">
        <v>13.0</v>
      </c>
      <c r="E598" s="29">
        <v>9.0</v>
      </c>
      <c r="F598" s="29">
        <v>3.0</v>
      </c>
      <c r="G598" s="23" t="s">
        <v>294</v>
      </c>
      <c r="H598" s="23" t="s">
        <v>540</v>
      </c>
      <c r="I598" s="29">
        <v>1756.0</v>
      </c>
      <c r="J598" s="29">
        <v>2902.0</v>
      </c>
      <c r="K598" s="29">
        <v>84025.0</v>
      </c>
      <c r="L598" s="30">
        <f t="shared" si="8"/>
        <v>47850.22779</v>
      </c>
      <c r="M598" s="36"/>
    </row>
    <row r="599">
      <c r="A599" s="57">
        <v>40878.0</v>
      </c>
      <c r="B599" s="23" t="s">
        <v>293</v>
      </c>
      <c r="C599" s="29">
        <v>9.0</v>
      </c>
      <c r="D599" s="29">
        <v>13.0</v>
      </c>
      <c r="E599" s="29">
        <v>9.0</v>
      </c>
      <c r="F599" s="29">
        <v>15.0</v>
      </c>
      <c r="G599" s="23" t="s">
        <v>294</v>
      </c>
      <c r="H599" s="23" t="s">
        <v>335</v>
      </c>
      <c r="I599" s="29">
        <v>393.0</v>
      </c>
      <c r="J599" s="29">
        <v>710.0</v>
      </c>
      <c r="K599" s="29">
        <v>16074.0</v>
      </c>
      <c r="L599" s="30">
        <f t="shared" si="8"/>
        <v>40900.76336</v>
      </c>
      <c r="M599" s="36"/>
    </row>
    <row r="600">
      <c r="A600" s="57">
        <v>40878.0</v>
      </c>
      <c r="B600" s="23" t="s">
        <v>293</v>
      </c>
      <c r="C600" s="29">
        <v>9.0</v>
      </c>
      <c r="D600" s="29">
        <v>13.0</v>
      </c>
      <c r="E600" s="29">
        <v>9.0</v>
      </c>
      <c r="F600" s="29">
        <v>11.0</v>
      </c>
      <c r="G600" s="23" t="s">
        <v>294</v>
      </c>
      <c r="H600" s="23" t="s">
        <v>334</v>
      </c>
      <c r="I600" s="29">
        <v>159.0</v>
      </c>
      <c r="J600" s="29">
        <v>237.0</v>
      </c>
      <c r="K600" s="29">
        <v>6713.0</v>
      </c>
      <c r="L600" s="30">
        <f t="shared" si="8"/>
        <v>42220.12579</v>
      </c>
      <c r="M600" s="36"/>
    </row>
    <row r="601">
      <c r="A601" s="57">
        <v>40878.0</v>
      </c>
      <c r="B601" s="23" t="s">
        <v>293</v>
      </c>
      <c r="C601" s="29">
        <v>9.0</v>
      </c>
      <c r="D601" s="29">
        <v>13.0</v>
      </c>
      <c r="E601" s="29">
        <v>9.0</v>
      </c>
      <c r="F601" s="29">
        <v>9.0</v>
      </c>
      <c r="G601" s="23" t="s">
        <v>294</v>
      </c>
      <c r="H601" s="23" t="s">
        <v>324</v>
      </c>
      <c r="I601" s="29">
        <v>112.0</v>
      </c>
      <c r="J601" s="29">
        <v>168.0</v>
      </c>
      <c r="K601" s="29">
        <v>5690.0</v>
      </c>
      <c r="L601" s="30">
        <f t="shared" si="8"/>
        <v>50803.57143</v>
      </c>
      <c r="M601" s="36"/>
    </row>
    <row r="602">
      <c r="A602" s="57">
        <v>40878.0</v>
      </c>
      <c r="B602" s="23" t="s">
        <v>293</v>
      </c>
      <c r="C602" s="29">
        <v>9.0</v>
      </c>
      <c r="D602" s="29">
        <v>13.0</v>
      </c>
      <c r="E602" s="29">
        <v>25.0</v>
      </c>
      <c r="F602" s="29">
        <v>13.0</v>
      </c>
      <c r="G602" s="23" t="s">
        <v>331</v>
      </c>
      <c r="H602" s="23" t="s">
        <v>332</v>
      </c>
      <c r="I602" s="29">
        <v>103.0</v>
      </c>
      <c r="J602" s="29">
        <v>174.0</v>
      </c>
      <c r="K602" s="29">
        <v>6034.0</v>
      </c>
      <c r="L602" s="30">
        <f t="shared" si="8"/>
        <v>58582.52427</v>
      </c>
      <c r="M602" s="36"/>
    </row>
    <row r="603">
      <c r="A603" s="57">
        <v>40878.0</v>
      </c>
      <c r="B603" s="23" t="s">
        <v>293</v>
      </c>
      <c r="C603" s="29">
        <v>9.0</v>
      </c>
      <c r="D603" s="29">
        <v>13.0</v>
      </c>
      <c r="E603" s="29">
        <v>9.0</v>
      </c>
      <c r="F603" s="29">
        <v>7.0</v>
      </c>
      <c r="G603" s="23" t="s">
        <v>294</v>
      </c>
      <c r="H603" s="23" t="s">
        <v>327</v>
      </c>
      <c r="I603" s="29">
        <v>100.0</v>
      </c>
      <c r="J603" s="29">
        <v>156.0</v>
      </c>
      <c r="K603" s="29">
        <v>4900.0</v>
      </c>
      <c r="L603" s="30">
        <f t="shared" si="8"/>
        <v>49000</v>
      </c>
      <c r="M603" s="36"/>
    </row>
    <row r="604">
      <c r="A604" s="57">
        <v>40878.0</v>
      </c>
      <c r="B604" s="23" t="s">
        <v>293</v>
      </c>
      <c r="C604" s="29">
        <v>9.0</v>
      </c>
      <c r="D604" s="29">
        <v>13.0</v>
      </c>
      <c r="E604" s="29">
        <v>9.0</v>
      </c>
      <c r="F604" s="29">
        <v>1.0</v>
      </c>
      <c r="G604" s="23" t="s">
        <v>294</v>
      </c>
      <c r="H604" s="23" t="s">
        <v>333</v>
      </c>
      <c r="I604" s="29">
        <v>61.0</v>
      </c>
      <c r="J604" s="29">
        <v>80.0</v>
      </c>
      <c r="K604" s="29">
        <v>2733.0</v>
      </c>
      <c r="L604" s="30">
        <f t="shared" si="8"/>
        <v>44803.27869</v>
      </c>
      <c r="M604" s="36"/>
    </row>
    <row r="605">
      <c r="A605" s="57">
        <v>40878.0</v>
      </c>
      <c r="B605" s="23" t="s">
        <v>293</v>
      </c>
      <c r="C605" s="29">
        <v>9.0</v>
      </c>
      <c r="D605" s="29">
        <v>13.0</v>
      </c>
      <c r="E605" s="29">
        <v>9.0</v>
      </c>
      <c r="F605" s="29">
        <v>5.0</v>
      </c>
      <c r="G605" s="23" t="s">
        <v>294</v>
      </c>
      <c r="H605" s="23" t="s">
        <v>330</v>
      </c>
      <c r="I605" s="29">
        <v>39.0</v>
      </c>
      <c r="J605" s="29">
        <v>58.0</v>
      </c>
      <c r="K605" s="29">
        <v>1843.0</v>
      </c>
      <c r="L605" s="30">
        <f t="shared" si="8"/>
        <v>47256.41026</v>
      </c>
      <c r="M605" s="36"/>
    </row>
    <row r="606">
      <c r="A606" s="57">
        <v>40878.0</v>
      </c>
      <c r="B606" s="23" t="s">
        <v>293</v>
      </c>
      <c r="C606" s="29">
        <v>9.0</v>
      </c>
      <c r="D606" s="29">
        <v>13.0</v>
      </c>
      <c r="E606" s="29">
        <v>25.0</v>
      </c>
      <c r="F606" s="29">
        <v>27.0</v>
      </c>
      <c r="G606" s="23" t="s">
        <v>331</v>
      </c>
      <c r="H606" s="23" t="s">
        <v>343</v>
      </c>
      <c r="I606" s="29">
        <v>38.0</v>
      </c>
      <c r="J606" s="29">
        <v>63.0</v>
      </c>
      <c r="K606" s="29">
        <v>2117.0</v>
      </c>
      <c r="L606" s="30">
        <f t="shared" si="8"/>
        <v>55710.52632</v>
      </c>
      <c r="M606" s="36"/>
    </row>
    <row r="607">
      <c r="A607" s="57">
        <v>40878.0</v>
      </c>
      <c r="B607" s="23" t="s">
        <v>293</v>
      </c>
      <c r="C607" s="29">
        <v>9.0</v>
      </c>
      <c r="D607" s="29">
        <v>13.0</v>
      </c>
      <c r="E607" s="29">
        <v>25.0</v>
      </c>
      <c r="F607" s="29">
        <v>17.0</v>
      </c>
      <c r="G607" s="23" t="s">
        <v>331</v>
      </c>
      <c r="H607" s="23" t="s">
        <v>327</v>
      </c>
      <c r="I607" s="29">
        <v>30.0</v>
      </c>
      <c r="J607" s="29">
        <v>50.0</v>
      </c>
      <c r="K607" s="29">
        <v>3730.0</v>
      </c>
      <c r="L607" s="30">
        <f t="shared" si="8"/>
        <v>124333.3333</v>
      </c>
      <c r="M607" s="36"/>
    </row>
    <row r="608">
      <c r="A608" s="57">
        <v>40878.0</v>
      </c>
      <c r="B608" s="23" t="s">
        <v>293</v>
      </c>
      <c r="C608" s="29">
        <v>9.0</v>
      </c>
      <c r="D608" s="29">
        <v>13.0</v>
      </c>
      <c r="E608" s="29">
        <v>25.0</v>
      </c>
      <c r="F608" s="29">
        <v>25.0</v>
      </c>
      <c r="G608" s="23" t="s">
        <v>331</v>
      </c>
      <c r="H608" s="23" t="s">
        <v>341</v>
      </c>
      <c r="I608" s="29">
        <v>19.0</v>
      </c>
      <c r="J608" s="29">
        <v>24.0</v>
      </c>
      <c r="K608" s="29">
        <v>1012.0</v>
      </c>
      <c r="L608" s="30">
        <f t="shared" si="8"/>
        <v>53263.15789</v>
      </c>
      <c r="M608" s="36"/>
    </row>
    <row r="609">
      <c r="A609" s="57">
        <v>40878.0</v>
      </c>
      <c r="B609" s="23" t="s">
        <v>293</v>
      </c>
      <c r="C609" s="29">
        <v>9.0</v>
      </c>
      <c r="D609" s="29">
        <v>13.0</v>
      </c>
      <c r="E609" s="29">
        <v>57.0</v>
      </c>
      <c r="F609" s="29">
        <v>1.0</v>
      </c>
      <c r="G609" s="23" t="s">
        <v>348</v>
      </c>
      <c r="H609" s="23" t="s">
        <v>349</v>
      </c>
      <c r="I609" s="29">
        <v>17.0</v>
      </c>
      <c r="J609" s="29">
        <v>29.0</v>
      </c>
      <c r="K609" s="29">
        <v>1938.0</v>
      </c>
      <c r="L609" s="30">
        <f t="shared" si="8"/>
        <v>114000</v>
      </c>
      <c r="M609" s="36"/>
    </row>
    <row r="610">
      <c r="A610" s="57">
        <v>40878.0</v>
      </c>
      <c r="B610" s="23" t="s">
        <v>293</v>
      </c>
      <c r="C610" s="29">
        <v>9.0</v>
      </c>
      <c r="D610" s="29">
        <v>13.0</v>
      </c>
      <c r="E610" s="29">
        <v>6.0</v>
      </c>
      <c r="F610" s="29">
        <v>73.0</v>
      </c>
      <c r="G610" s="23" t="s">
        <v>346</v>
      </c>
      <c r="H610" s="23" t="s">
        <v>365</v>
      </c>
      <c r="I610" s="29">
        <v>16.0</v>
      </c>
      <c r="J610" s="29">
        <v>26.0</v>
      </c>
      <c r="K610" s="29">
        <v>393.0</v>
      </c>
      <c r="L610" s="30">
        <f t="shared" si="8"/>
        <v>24562.5</v>
      </c>
      <c r="M610" s="36"/>
    </row>
    <row r="611">
      <c r="A611" s="57">
        <v>40878.0</v>
      </c>
      <c r="B611" s="23" t="s">
        <v>293</v>
      </c>
      <c r="C611" s="29">
        <v>9.0</v>
      </c>
      <c r="D611" s="29">
        <v>13.0</v>
      </c>
      <c r="E611" s="29">
        <v>4.0</v>
      </c>
      <c r="F611" s="29">
        <v>13.0</v>
      </c>
      <c r="G611" s="23" t="s">
        <v>357</v>
      </c>
      <c r="H611" s="23" t="s">
        <v>358</v>
      </c>
      <c r="I611" s="29">
        <v>15.0</v>
      </c>
      <c r="J611" s="29">
        <v>25.0</v>
      </c>
      <c r="K611" s="29">
        <v>377.0</v>
      </c>
      <c r="L611" s="30">
        <f t="shared" si="8"/>
        <v>25133.33333</v>
      </c>
      <c r="M611" s="36"/>
    </row>
    <row r="612">
      <c r="A612" s="57">
        <v>40878.0</v>
      </c>
      <c r="B612" s="23" t="s">
        <v>293</v>
      </c>
      <c r="C612" s="29">
        <v>9.0</v>
      </c>
      <c r="D612" s="29">
        <v>13.0</v>
      </c>
      <c r="E612" s="29">
        <v>12.0</v>
      </c>
      <c r="F612" s="29">
        <v>11.0</v>
      </c>
      <c r="G612" s="23" t="s">
        <v>344</v>
      </c>
      <c r="H612" s="23" t="s">
        <v>351</v>
      </c>
      <c r="I612" s="29">
        <v>15.0</v>
      </c>
      <c r="J612" s="29">
        <v>19.0</v>
      </c>
      <c r="K612" s="29">
        <v>926.0</v>
      </c>
      <c r="L612" s="30">
        <f t="shared" si="8"/>
        <v>61733.33333</v>
      </c>
      <c r="M612" s="36"/>
    </row>
    <row r="613">
      <c r="A613" s="57">
        <v>40878.0</v>
      </c>
      <c r="B613" s="23" t="s">
        <v>293</v>
      </c>
      <c r="C613" s="29">
        <v>9.0</v>
      </c>
      <c r="D613" s="29">
        <v>13.0</v>
      </c>
      <c r="E613" s="29">
        <v>12.0</v>
      </c>
      <c r="F613" s="29">
        <v>57.0</v>
      </c>
      <c r="G613" s="23" t="s">
        <v>344</v>
      </c>
      <c r="H613" s="23" t="s">
        <v>367</v>
      </c>
      <c r="I613" s="29">
        <v>15.0</v>
      </c>
      <c r="J613" s="29">
        <v>28.0</v>
      </c>
      <c r="K613" s="29">
        <v>472.0</v>
      </c>
      <c r="L613" s="30">
        <f t="shared" si="8"/>
        <v>31466.66667</v>
      </c>
      <c r="M613" s="36"/>
    </row>
    <row r="614">
      <c r="A614" s="57">
        <v>40878.0</v>
      </c>
      <c r="B614" s="23" t="s">
        <v>293</v>
      </c>
      <c r="C614" s="29">
        <v>9.0</v>
      </c>
      <c r="D614" s="29">
        <v>13.0</v>
      </c>
      <c r="E614" s="29">
        <v>12.0</v>
      </c>
      <c r="F614" s="29">
        <v>99.0</v>
      </c>
      <c r="G614" s="23" t="s">
        <v>344</v>
      </c>
      <c r="H614" s="23" t="s">
        <v>345</v>
      </c>
      <c r="I614" s="29">
        <v>15.0</v>
      </c>
      <c r="J614" s="29">
        <v>22.0</v>
      </c>
      <c r="K614" s="29">
        <v>3626.0</v>
      </c>
      <c r="L614" s="30">
        <f t="shared" si="8"/>
        <v>241733.3333</v>
      </c>
      <c r="M614" s="36"/>
    </row>
    <row r="615">
      <c r="A615" s="57">
        <v>40878.0</v>
      </c>
      <c r="B615" s="23" t="s">
        <v>293</v>
      </c>
      <c r="C615" s="29">
        <v>9.0</v>
      </c>
      <c r="D615" s="29">
        <v>13.0</v>
      </c>
      <c r="E615" s="29">
        <v>44.0</v>
      </c>
      <c r="F615" s="29">
        <v>7.0</v>
      </c>
      <c r="G615" s="23" t="s">
        <v>352</v>
      </c>
      <c r="H615" s="23" t="s">
        <v>353</v>
      </c>
      <c r="I615" s="29">
        <v>15.0</v>
      </c>
      <c r="J615" s="29">
        <v>20.0</v>
      </c>
      <c r="K615" s="29">
        <v>669.0</v>
      </c>
      <c r="L615" s="30">
        <f t="shared" si="8"/>
        <v>44600</v>
      </c>
      <c r="M615" s="36"/>
    </row>
    <row r="616">
      <c r="A616" s="57">
        <v>40878.0</v>
      </c>
      <c r="B616" s="23" t="s">
        <v>293</v>
      </c>
      <c r="C616" s="29">
        <v>9.0</v>
      </c>
      <c r="D616" s="29">
        <v>13.0</v>
      </c>
      <c r="E616" s="29">
        <v>36.0</v>
      </c>
      <c r="F616" s="29">
        <v>61.0</v>
      </c>
      <c r="G616" s="23" t="s">
        <v>337</v>
      </c>
      <c r="H616" s="23" t="s">
        <v>338</v>
      </c>
      <c r="I616" s="29">
        <v>14.0</v>
      </c>
      <c r="J616" s="29">
        <v>19.0</v>
      </c>
      <c r="K616" s="29">
        <v>1251.0</v>
      </c>
      <c r="L616" s="30">
        <f t="shared" si="8"/>
        <v>89357.14286</v>
      </c>
      <c r="M616" s="36"/>
    </row>
    <row r="617">
      <c r="A617" s="57">
        <v>40878.0</v>
      </c>
      <c r="B617" s="23" t="s">
        <v>293</v>
      </c>
      <c r="C617" s="29">
        <v>9.0</v>
      </c>
      <c r="D617" s="29">
        <v>13.0</v>
      </c>
      <c r="E617" s="29">
        <v>25.0</v>
      </c>
      <c r="F617" s="29">
        <v>9.0</v>
      </c>
      <c r="G617" s="23" t="s">
        <v>331</v>
      </c>
      <c r="H617" s="23" t="s">
        <v>364</v>
      </c>
      <c r="I617" s="29">
        <v>13.0</v>
      </c>
      <c r="J617" s="29">
        <v>16.0</v>
      </c>
      <c r="K617" s="29">
        <v>841.0</v>
      </c>
      <c r="L617" s="30">
        <f t="shared" si="8"/>
        <v>64692.30769</v>
      </c>
      <c r="M617" s="36"/>
    </row>
    <row r="618">
      <c r="A618" s="57">
        <v>40878.0</v>
      </c>
      <c r="B618" s="23" t="s">
        <v>293</v>
      </c>
      <c r="C618" s="29">
        <v>9.0</v>
      </c>
      <c r="D618" s="29">
        <v>13.0</v>
      </c>
      <c r="E618" s="29">
        <v>44.0</v>
      </c>
      <c r="F618" s="29">
        <v>9.0</v>
      </c>
      <c r="G618" s="23" t="s">
        <v>352</v>
      </c>
      <c r="H618" s="23" t="s">
        <v>398</v>
      </c>
      <c r="I618" s="29">
        <v>12.0</v>
      </c>
      <c r="J618" s="29">
        <v>16.0</v>
      </c>
      <c r="K618" s="29">
        <v>679.0</v>
      </c>
      <c r="L618" s="30">
        <f t="shared" si="8"/>
        <v>56583.33333</v>
      </c>
      <c r="M618" s="36"/>
    </row>
    <row r="619">
      <c r="A619" s="57">
        <v>40878.0</v>
      </c>
      <c r="B619" s="23" t="s">
        <v>293</v>
      </c>
      <c r="C619" s="29">
        <v>9.0</v>
      </c>
      <c r="D619" s="29">
        <v>13.0</v>
      </c>
      <c r="E619" s="29">
        <v>33.0</v>
      </c>
      <c r="F619" s="29">
        <v>11.0</v>
      </c>
      <c r="G619" s="23" t="s">
        <v>419</v>
      </c>
      <c r="H619" s="23" t="s">
        <v>367</v>
      </c>
      <c r="I619" s="29">
        <v>11.0</v>
      </c>
      <c r="J619" s="29">
        <v>25.0</v>
      </c>
      <c r="K619" s="29">
        <v>633.0</v>
      </c>
      <c r="L619" s="30">
        <f t="shared" si="8"/>
        <v>57545.45455</v>
      </c>
      <c r="M619" s="36"/>
    </row>
    <row r="620">
      <c r="A620" s="57">
        <v>40878.0</v>
      </c>
      <c r="B620" s="23" t="s">
        <v>293</v>
      </c>
      <c r="C620" s="29">
        <v>9.0</v>
      </c>
      <c r="D620" s="29">
        <v>13.0</v>
      </c>
      <c r="E620" s="29">
        <v>36.0</v>
      </c>
      <c r="F620" s="29">
        <v>67.0</v>
      </c>
      <c r="G620" s="23" t="s">
        <v>337</v>
      </c>
      <c r="H620" s="23" t="s">
        <v>502</v>
      </c>
      <c r="I620" s="29">
        <v>11.0</v>
      </c>
      <c r="J620" s="29">
        <v>18.0</v>
      </c>
      <c r="K620" s="29">
        <v>602.0</v>
      </c>
      <c r="L620" s="30">
        <f t="shared" si="8"/>
        <v>54727.27273</v>
      </c>
      <c r="M620" s="36"/>
    </row>
    <row r="621">
      <c r="A621" s="57">
        <v>40878.0</v>
      </c>
      <c r="B621" s="23" t="s">
        <v>293</v>
      </c>
      <c r="C621" s="29">
        <v>9.0</v>
      </c>
      <c r="D621" s="29">
        <v>13.0</v>
      </c>
      <c r="E621" s="29">
        <v>25.0</v>
      </c>
      <c r="F621" s="29">
        <v>1.0</v>
      </c>
      <c r="G621" s="23" t="s">
        <v>331</v>
      </c>
      <c r="H621" s="23" t="s">
        <v>374</v>
      </c>
      <c r="I621" s="29">
        <v>10.0</v>
      </c>
      <c r="J621" s="29">
        <v>14.0</v>
      </c>
      <c r="K621" s="29">
        <v>400.0</v>
      </c>
      <c r="L621" s="30">
        <f t="shared" si="8"/>
        <v>40000</v>
      </c>
      <c r="M621" s="36"/>
    </row>
    <row r="622">
      <c r="A622" s="57">
        <v>40878.0</v>
      </c>
      <c r="B622" s="23" t="s">
        <v>293</v>
      </c>
      <c r="C622" s="29">
        <v>9.0</v>
      </c>
      <c r="D622" s="29">
        <v>13.0</v>
      </c>
      <c r="E622" s="29">
        <v>25.0</v>
      </c>
      <c r="F622" s="29">
        <v>15.0</v>
      </c>
      <c r="G622" s="23" t="s">
        <v>331</v>
      </c>
      <c r="H622" s="23" t="s">
        <v>350</v>
      </c>
      <c r="I622" s="29">
        <v>10.0</v>
      </c>
      <c r="J622" s="29">
        <v>22.0</v>
      </c>
      <c r="K622" s="29">
        <v>490.0</v>
      </c>
      <c r="L622" s="30">
        <f t="shared" si="8"/>
        <v>49000</v>
      </c>
      <c r="M622" s="36"/>
    </row>
    <row r="623">
      <c r="A623" s="57">
        <v>40878.0</v>
      </c>
      <c r="B623" s="23" t="s">
        <v>293</v>
      </c>
      <c r="C623" s="29">
        <v>9.0</v>
      </c>
      <c r="D623" s="29">
        <v>13.0</v>
      </c>
      <c r="E623" s="29">
        <v>36.0</v>
      </c>
      <c r="F623" s="29">
        <v>81.0</v>
      </c>
      <c r="G623" s="23" t="s">
        <v>337</v>
      </c>
      <c r="H623" s="23" t="s">
        <v>340</v>
      </c>
      <c r="I623" s="29">
        <v>10.0</v>
      </c>
      <c r="J623" s="29">
        <v>16.0</v>
      </c>
      <c r="K623" s="29">
        <v>393.0</v>
      </c>
      <c r="L623" s="30">
        <f t="shared" si="8"/>
        <v>39300</v>
      </c>
      <c r="M623" s="36"/>
    </row>
    <row r="624">
      <c r="A624" s="57">
        <v>40878.0</v>
      </c>
      <c r="B624" s="23" t="s">
        <v>293</v>
      </c>
      <c r="C624" s="29">
        <v>9.0</v>
      </c>
      <c r="D624" s="29">
        <v>13.0</v>
      </c>
      <c r="E624" s="29">
        <v>59.0</v>
      </c>
      <c r="F624" s="29">
        <v>0.0</v>
      </c>
      <c r="G624" s="23" t="s">
        <v>513</v>
      </c>
      <c r="H624" s="23" t="s">
        <v>514</v>
      </c>
      <c r="I624" s="29">
        <v>817.0</v>
      </c>
      <c r="J624" s="29">
        <v>1365.0</v>
      </c>
      <c r="K624" s="29">
        <v>40009.0</v>
      </c>
      <c r="L624" s="30">
        <f t="shared" si="8"/>
        <v>48970.62424</v>
      </c>
      <c r="M624" s="36"/>
    </row>
    <row r="625">
      <c r="A625" s="57">
        <v>40878.0</v>
      </c>
      <c r="B625" s="23" t="s">
        <v>293</v>
      </c>
      <c r="C625" s="29">
        <v>9.0</v>
      </c>
      <c r="D625" s="29">
        <v>13.0</v>
      </c>
      <c r="E625" s="29">
        <v>59.0</v>
      </c>
      <c r="F625" s="29">
        <v>1.0</v>
      </c>
      <c r="G625" s="23" t="s">
        <v>513</v>
      </c>
      <c r="H625" s="23" t="s">
        <v>515</v>
      </c>
      <c r="I625" s="29">
        <v>285.0</v>
      </c>
      <c r="J625" s="29">
        <v>462.0</v>
      </c>
      <c r="K625" s="29">
        <v>13251.0</v>
      </c>
      <c r="L625" s="30">
        <f t="shared" si="8"/>
        <v>46494.73684</v>
      </c>
      <c r="M625" s="36"/>
    </row>
    <row r="626">
      <c r="A626" s="57">
        <v>40878.0</v>
      </c>
      <c r="B626" s="23" t="s">
        <v>293</v>
      </c>
      <c r="C626" s="29">
        <v>9.0</v>
      </c>
      <c r="D626" s="29">
        <v>13.0</v>
      </c>
      <c r="E626" s="29">
        <v>59.0</v>
      </c>
      <c r="F626" s="29">
        <v>3.0</v>
      </c>
      <c r="G626" s="23" t="s">
        <v>513</v>
      </c>
      <c r="H626" s="23" t="s">
        <v>516</v>
      </c>
      <c r="I626" s="29">
        <v>112.0</v>
      </c>
      <c r="J626" s="29">
        <v>204.0</v>
      </c>
      <c r="K626" s="29">
        <v>5674.0</v>
      </c>
      <c r="L626" s="30">
        <f t="shared" si="8"/>
        <v>50660.71429</v>
      </c>
      <c r="M626" s="36"/>
    </row>
    <row r="627">
      <c r="A627" s="57">
        <v>40878.0</v>
      </c>
      <c r="B627" s="23" t="s">
        <v>293</v>
      </c>
      <c r="C627" s="29">
        <v>9.0</v>
      </c>
      <c r="D627" s="29">
        <v>13.0</v>
      </c>
      <c r="E627" s="29">
        <v>59.0</v>
      </c>
      <c r="F627" s="29">
        <v>5.0</v>
      </c>
      <c r="G627" s="23" t="s">
        <v>513</v>
      </c>
      <c r="H627" s="23" t="s">
        <v>517</v>
      </c>
      <c r="I627" s="29">
        <v>306.0</v>
      </c>
      <c r="J627" s="29">
        <v>524.0</v>
      </c>
      <c r="K627" s="29">
        <v>16479.0</v>
      </c>
      <c r="L627" s="30">
        <f t="shared" si="8"/>
        <v>53852.94118</v>
      </c>
      <c r="M627" s="36"/>
    </row>
    <row r="628">
      <c r="A628" s="57">
        <v>40878.0</v>
      </c>
      <c r="B628" s="23" t="s">
        <v>293</v>
      </c>
      <c r="C628" s="29">
        <v>9.0</v>
      </c>
      <c r="D628" s="29">
        <v>13.0</v>
      </c>
      <c r="E628" s="29">
        <v>59.0</v>
      </c>
      <c r="F628" s="29">
        <v>7.0</v>
      </c>
      <c r="G628" s="23" t="s">
        <v>513</v>
      </c>
      <c r="H628" s="23" t="s">
        <v>518</v>
      </c>
      <c r="I628" s="29">
        <v>114.0</v>
      </c>
      <c r="J628" s="29">
        <v>175.0</v>
      </c>
      <c r="K628" s="29">
        <v>4604.0</v>
      </c>
      <c r="L628" s="30">
        <f t="shared" si="8"/>
        <v>40385.96491</v>
      </c>
      <c r="M628" s="36"/>
    </row>
    <row r="629">
      <c r="A629" s="57">
        <v>40878.0</v>
      </c>
      <c r="B629" s="23" t="s">
        <v>293</v>
      </c>
      <c r="C629" s="29">
        <v>9.0</v>
      </c>
      <c r="D629" s="29">
        <v>13.0</v>
      </c>
      <c r="E629" s="29">
        <v>57.0</v>
      </c>
      <c r="F629" s="29">
        <v>9.0</v>
      </c>
      <c r="G629" s="23" t="s">
        <v>348</v>
      </c>
      <c r="H629" s="23" t="s">
        <v>554</v>
      </c>
      <c r="I629" s="29">
        <v>10.0</v>
      </c>
      <c r="J629" s="29">
        <v>19.0</v>
      </c>
      <c r="K629" s="29">
        <v>454.0</v>
      </c>
      <c r="L629" s="30">
        <f t="shared" si="8"/>
        <v>45400</v>
      </c>
      <c r="M629" s="36"/>
    </row>
    <row r="630">
      <c r="A630" s="57">
        <v>40483.0</v>
      </c>
      <c r="B630" s="23" t="s">
        <v>293</v>
      </c>
      <c r="C630" s="29">
        <v>9.0</v>
      </c>
      <c r="D630" s="29">
        <v>3.0</v>
      </c>
      <c r="E630" s="29">
        <v>96.0</v>
      </c>
      <c r="F630" s="29">
        <v>0.0</v>
      </c>
      <c r="G630" s="23" t="s">
        <v>294</v>
      </c>
      <c r="H630" s="23" t="s">
        <v>1553</v>
      </c>
      <c r="I630" s="58">
        <v>13660.0</v>
      </c>
      <c r="J630" s="58">
        <v>22513.0</v>
      </c>
      <c r="K630" s="58">
        <v>684903.0</v>
      </c>
      <c r="L630" s="30">
        <f t="shared" si="8"/>
        <v>50139.31186</v>
      </c>
      <c r="M630" s="23" t="s">
        <v>296</v>
      </c>
    </row>
    <row r="631">
      <c r="A631" s="57">
        <v>40483.0</v>
      </c>
      <c r="B631" s="23" t="s">
        <v>293</v>
      </c>
      <c r="C631" s="29">
        <v>9.0</v>
      </c>
      <c r="D631" s="29">
        <v>3.0</v>
      </c>
      <c r="E631" s="29">
        <v>97.0</v>
      </c>
      <c r="F631" s="29">
        <v>0.0</v>
      </c>
      <c r="G631" s="23" t="s">
        <v>294</v>
      </c>
      <c r="H631" s="23" t="s">
        <v>1564</v>
      </c>
      <c r="I631" s="58">
        <v>13413.0</v>
      </c>
      <c r="J631" s="58">
        <v>22055.0</v>
      </c>
      <c r="K631" s="58">
        <v>673772.0</v>
      </c>
      <c r="L631" s="30">
        <f t="shared" si="8"/>
        <v>50232.75926</v>
      </c>
      <c r="M631" s="23" t="s">
        <v>299</v>
      </c>
    </row>
    <row r="632">
      <c r="A632" s="57">
        <v>40483.0</v>
      </c>
      <c r="B632" s="23" t="s">
        <v>293</v>
      </c>
      <c r="C632" s="29">
        <v>9.0</v>
      </c>
      <c r="D632" s="29">
        <v>3.0</v>
      </c>
      <c r="E632" s="29">
        <v>97.0</v>
      </c>
      <c r="F632" s="29">
        <v>1.0</v>
      </c>
      <c r="G632" s="23" t="s">
        <v>294</v>
      </c>
      <c r="H632" s="23" t="s">
        <v>1567</v>
      </c>
      <c r="I632" s="58">
        <v>6033.0</v>
      </c>
      <c r="J632" s="58">
        <v>9557.0</v>
      </c>
      <c r="K632" s="58">
        <v>286715.0</v>
      </c>
      <c r="L632" s="30">
        <f t="shared" si="8"/>
        <v>47524.44886</v>
      </c>
      <c r="M632" s="23" t="s">
        <v>302</v>
      </c>
    </row>
    <row r="633">
      <c r="A633" s="57">
        <v>40483.0</v>
      </c>
      <c r="B633" s="23" t="s">
        <v>293</v>
      </c>
      <c r="C633" s="29">
        <v>9.0</v>
      </c>
      <c r="D633" s="29">
        <v>3.0</v>
      </c>
      <c r="E633" s="29">
        <v>97.0</v>
      </c>
      <c r="F633" s="29">
        <v>3.0</v>
      </c>
      <c r="G633" s="23" t="s">
        <v>294</v>
      </c>
      <c r="H633" s="23" t="s">
        <v>1572</v>
      </c>
      <c r="I633" s="58">
        <v>7380.0</v>
      </c>
      <c r="J633" s="58">
        <v>12498.0</v>
      </c>
      <c r="K633" s="58">
        <v>387057.0</v>
      </c>
      <c r="L633" s="30">
        <f t="shared" si="8"/>
        <v>52446.74797</v>
      </c>
      <c r="M633" s="23" t="s">
        <v>309</v>
      </c>
    </row>
    <row r="634">
      <c r="A634" s="57">
        <v>40483.0</v>
      </c>
      <c r="B634" s="23" t="s">
        <v>293</v>
      </c>
      <c r="C634" s="29">
        <v>9.0</v>
      </c>
      <c r="D634" s="29">
        <v>3.0</v>
      </c>
      <c r="E634" s="29">
        <v>98.0</v>
      </c>
      <c r="F634" s="29">
        <v>0.0</v>
      </c>
      <c r="G634" s="23" t="s">
        <v>294</v>
      </c>
      <c r="H634" s="23" t="s">
        <v>1575</v>
      </c>
      <c r="I634" s="29">
        <v>247.0</v>
      </c>
      <c r="J634" s="29">
        <v>458.0</v>
      </c>
      <c r="K634" s="58">
        <v>11131.0</v>
      </c>
      <c r="L634" s="30">
        <f t="shared" si="8"/>
        <v>45064.77733</v>
      </c>
      <c r="M634" s="23" t="s">
        <v>317</v>
      </c>
    </row>
    <row r="635">
      <c r="A635" s="57">
        <v>40483.0</v>
      </c>
      <c r="B635" s="23" t="s">
        <v>293</v>
      </c>
      <c r="C635" s="29">
        <v>9.0</v>
      </c>
      <c r="D635" s="29">
        <v>3.0</v>
      </c>
      <c r="E635" s="29">
        <v>9.0</v>
      </c>
      <c r="F635" s="29">
        <v>3.0</v>
      </c>
      <c r="G635" s="23" t="s">
        <v>294</v>
      </c>
      <c r="H635" s="23" t="s">
        <v>1578</v>
      </c>
      <c r="I635" s="58">
        <v>345076.0</v>
      </c>
      <c r="J635" s="58">
        <v>705362.0</v>
      </c>
      <c r="K635" s="59" t="s">
        <v>1579</v>
      </c>
      <c r="L635" s="30" t="str">
        <f t="shared" si="8"/>
        <v>#VALUE!</v>
      </c>
      <c r="M635" s="23" t="s">
        <v>320</v>
      </c>
    </row>
    <row r="636">
      <c r="A636" s="57">
        <v>40483.0</v>
      </c>
      <c r="B636" s="23" t="s">
        <v>293</v>
      </c>
      <c r="C636" s="29">
        <v>9.0</v>
      </c>
      <c r="D636" s="29">
        <v>3.0</v>
      </c>
      <c r="E636" s="29">
        <v>9.0</v>
      </c>
      <c r="F636" s="29">
        <v>9.0</v>
      </c>
      <c r="G636" s="23" t="s">
        <v>294</v>
      </c>
      <c r="H636" s="23" t="s">
        <v>324</v>
      </c>
      <c r="I636" s="58">
        <v>1691.0</v>
      </c>
      <c r="J636" s="58">
        <v>2825.0</v>
      </c>
      <c r="K636" s="58">
        <v>76683.0</v>
      </c>
      <c r="L636" s="30">
        <f t="shared" si="8"/>
        <v>45347.72324</v>
      </c>
      <c r="M636" s="36"/>
    </row>
    <row r="637">
      <c r="A637" s="57">
        <v>40483.0</v>
      </c>
      <c r="B637" s="23" t="s">
        <v>293</v>
      </c>
      <c r="C637" s="29">
        <v>9.0</v>
      </c>
      <c r="D637" s="29">
        <v>3.0</v>
      </c>
      <c r="E637" s="29">
        <v>9.0</v>
      </c>
      <c r="F637" s="29">
        <v>13.0</v>
      </c>
      <c r="G637" s="23" t="s">
        <v>294</v>
      </c>
      <c r="H637" s="23" t="s">
        <v>326</v>
      </c>
      <c r="I637" s="58">
        <v>1638.0</v>
      </c>
      <c r="J637" s="58">
        <v>2485.0</v>
      </c>
      <c r="K637" s="58">
        <v>69559.0</v>
      </c>
      <c r="L637" s="30">
        <f t="shared" si="8"/>
        <v>42465.81197</v>
      </c>
      <c r="M637" s="36"/>
    </row>
    <row r="638">
      <c r="A638" s="57">
        <v>40483.0</v>
      </c>
      <c r="B638" s="23" t="s">
        <v>293</v>
      </c>
      <c r="C638" s="29">
        <v>9.0</v>
      </c>
      <c r="D638" s="29">
        <v>3.0</v>
      </c>
      <c r="E638" s="29">
        <v>9.0</v>
      </c>
      <c r="F638" s="29">
        <v>7.0</v>
      </c>
      <c r="G638" s="23" t="s">
        <v>294</v>
      </c>
      <c r="H638" s="23" t="s">
        <v>327</v>
      </c>
      <c r="I638" s="58">
        <v>1078.0</v>
      </c>
      <c r="J638" s="58">
        <v>1719.0</v>
      </c>
      <c r="K638" s="58">
        <v>59228.0</v>
      </c>
      <c r="L638" s="30">
        <f t="shared" si="8"/>
        <v>54942.48609</v>
      </c>
      <c r="M638" s="36"/>
    </row>
    <row r="639">
      <c r="A639" s="57">
        <v>40483.0</v>
      </c>
      <c r="B639" s="23" t="s">
        <v>293</v>
      </c>
      <c r="C639" s="29">
        <v>9.0</v>
      </c>
      <c r="D639" s="29">
        <v>3.0</v>
      </c>
      <c r="E639" s="29">
        <v>9.0</v>
      </c>
      <c r="F639" s="29">
        <v>5.0</v>
      </c>
      <c r="G639" s="23" t="s">
        <v>294</v>
      </c>
      <c r="H639" s="23" t="s">
        <v>330</v>
      </c>
      <c r="I639" s="29">
        <v>651.0</v>
      </c>
      <c r="J639" s="58">
        <v>1022.0</v>
      </c>
      <c r="K639" s="58">
        <v>31751.0</v>
      </c>
      <c r="L639" s="30">
        <f t="shared" si="8"/>
        <v>48772.65745</v>
      </c>
      <c r="M639" s="36"/>
    </row>
    <row r="640">
      <c r="A640" s="57">
        <v>40483.0</v>
      </c>
      <c r="B640" s="23" t="s">
        <v>293</v>
      </c>
      <c r="C640" s="29">
        <v>9.0</v>
      </c>
      <c r="D640" s="29">
        <v>3.0</v>
      </c>
      <c r="E640" s="29">
        <v>25.0</v>
      </c>
      <c r="F640" s="29">
        <v>13.0</v>
      </c>
      <c r="G640" s="23" t="s">
        <v>331</v>
      </c>
      <c r="H640" s="23" t="s">
        <v>332</v>
      </c>
      <c r="I640" s="29">
        <v>601.0</v>
      </c>
      <c r="J640" s="29">
        <v>971.0</v>
      </c>
      <c r="K640" s="58">
        <v>31840.0</v>
      </c>
      <c r="L640" s="30">
        <f t="shared" si="8"/>
        <v>52978.36938</v>
      </c>
      <c r="M640" s="36"/>
    </row>
    <row r="641">
      <c r="A641" s="57">
        <v>40483.0</v>
      </c>
      <c r="B641" s="23" t="s">
        <v>293</v>
      </c>
      <c r="C641" s="29">
        <v>9.0</v>
      </c>
      <c r="D641" s="29">
        <v>3.0</v>
      </c>
      <c r="E641" s="29">
        <v>9.0</v>
      </c>
      <c r="F641" s="29">
        <v>1.0</v>
      </c>
      <c r="G641" s="23" t="s">
        <v>294</v>
      </c>
      <c r="H641" s="23" t="s">
        <v>333</v>
      </c>
      <c r="I641" s="29">
        <v>404.0</v>
      </c>
      <c r="J641" s="29">
        <v>652.0</v>
      </c>
      <c r="K641" s="58">
        <v>26653.0</v>
      </c>
      <c r="L641" s="30">
        <f t="shared" si="8"/>
        <v>65972.77228</v>
      </c>
      <c r="M641" s="36"/>
    </row>
    <row r="642">
      <c r="A642" s="57">
        <v>40483.0</v>
      </c>
      <c r="B642" s="23" t="s">
        <v>293</v>
      </c>
      <c r="C642" s="29">
        <v>9.0</v>
      </c>
      <c r="D642" s="29">
        <v>3.0</v>
      </c>
      <c r="E642" s="29">
        <v>9.0</v>
      </c>
      <c r="F642" s="29">
        <v>11.0</v>
      </c>
      <c r="G642" s="23" t="s">
        <v>294</v>
      </c>
      <c r="H642" s="23" t="s">
        <v>334</v>
      </c>
      <c r="I642" s="29">
        <v>374.0</v>
      </c>
      <c r="J642" s="29">
        <v>555.0</v>
      </c>
      <c r="K642" s="58">
        <v>16153.0</v>
      </c>
      <c r="L642" s="30">
        <f t="shared" si="8"/>
        <v>43189.83957</v>
      </c>
      <c r="M642" s="36"/>
    </row>
    <row r="643">
      <c r="A643" s="57">
        <v>40483.0</v>
      </c>
      <c r="B643" s="23" t="s">
        <v>293</v>
      </c>
      <c r="C643" s="29">
        <v>9.0</v>
      </c>
      <c r="D643" s="29">
        <v>3.0</v>
      </c>
      <c r="E643" s="29">
        <v>25.0</v>
      </c>
      <c r="F643" s="29">
        <v>17.0</v>
      </c>
      <c r="G643" s="23" t="s">
        <v>331</v>
      </c>
      <c r="H643" s="23" t="s">
        <v>327</v>
      </c>
      <c r="I643" s="29">
        <v>165.0</v>
      </c>
      <c r="J643" s="29">
        <v>247.0</v>
      </c>
      <c r="K643" s="58">
        <v>10407.0</v>
      </c>
      <c r="L643" s="30">
        <f t="shared" si="8"/>
        <v>63072.72727</v>
      </c>
      <c r="M643" s="36"/>
    </row>
    <row r="644">
      <c r="A644" s="57">
        <v>40483.0</v>
      </c>
      <c r="B644" s="23" t="s">
        <v>293</v>
      </c>
      <c r="C644" s="29">
        <v>9.0</v>
      </c>
      <c r="D644" s="29">
        <v>3.0</v>
      </c>
      <c r="E644" s="29">
        <v>36.0</v>
      </c>
      <c r="F644" s="29">
        <v>47.0</v>
      </c>
      <c r="G644" s="23" t="s">
        <v>337</v>
      </c>
      <c r="H644" s="23" t="s">
        <v>339</v>
      </c>
      <c r="I644" s="29">
        <v>159.0</v>
      </c>
      <c r="J644" s="29">
        <v>311.0</v>
      </c>
      <c r="K644" s="58">
        <v>5946.0</v>
      </c>
      <c r="L644" s="30">
        <f t="shared" si="8"/>
        <v>37396.22642</v>
      </c>
      <c r="M644" s="36"/>
    </row>
    <row r="645">
      <c r="A645" s="57">
        <v>40483.0</v>
      </c>
      <c r="B645" s="23" t="s">
        <v>293</v>
      </c>
      <c r="C645" s="29">
        <v>9.0</v>
      </c>
      <c r="D645" s="29">
        <v>3.0</v>
      </c>
      <c r="E645" s="29">
        <v>36.0</v>
      </c>
      <c r="F645" s="29">
        <v>5.0</v>
      </c>
      <c r="G645" s="23" t="s">
        <v>337</v>
      </c>
      <c r="H645" s="23" t="s">
        <v>342</v>
      </c>
      <c r="I645" s="29">
        <v>153.0</v>
      </c>
      <c r="J645" s="29">
        <v>261.0</v>
      </c>
      <c r="K645" s="58">
        <v>4330.0</v>
      </c>
      <c r="L645" s="30">
        <f t="shared" si="8"/>
        <v>28300.65359</v>
      </c>
      <c r="M645" s="36"/>
    </row>
    <row r="646">
      <c r="A646" s="57">
        <v>40483.0</v>
      </c>
      <c r="B646" s="23" t="s">
        <v>293</v>
      </c>
      <c r="C646" s="29">
        <v>9.0</v>
      </c>
      <c r="D646" s="29">
        <v>3.0</v>
      </c>
      <c r="E646" s="29">
        <v>25.0</v>
      </c>
      <c r="F646" s="29">
        <v>27.0</v>
      </c>
      <c r="G646" s="23" t="s">
        <v>331</v>
      </c>
      <c r="H646" s="23" t="s">
        <v>343</v>
      </c>
      <c r="I646" s="29">
        <v>152.0</v>
      </c>
      <c r="J646" s="29">
        <v>234.0</v>
      </c>
      <c r="K646" s="58">
        <v>8182.0</v>
      </c>
      <c r="L646" s="30">
        <f t="shared" si="8"/>
        <v>53828.94737</v>
      </c>
      <c r="M646" s="36"/>
    </row>
    <row r="647">
      <c r="A647" s="57">
        <v>40483.0</v>
      </c>
      <c r="B647" s="23" t="s">
        <v>293</v>
      </c>
      <c r="C647" s="29">
        <v>9.0</v>
      </c>
      <c r="D647" s="29">
        <v>3.0</v>
      </c>
      <c r="E647" s="29">
        <v>57.0</v>
      </c>
      <c r="F647" s="29">
        <v>3.0</v>
      </c>
      <c r="G647" s="23" t="s">
        <v>348</v>
      </c>
      <c r="H647" s="23" t="s">
        <v>477</v>
      </c>
      <c r="I647" s="29">
        <v>151.0</v>
      </c>
      <c r="J647" s="29">
        <v>276.0</v>
      </c>
      <c r="K647" s="58">
        <v>3560.0</v>
      </c>
      <c r="L647" s="30">
        <f t="shared" si="8"/>
        <v>23576.15894</v>
      </c>
      <c r="M647" s="36"/>
    </row>
    <row r="648">
      <c r="A648" s="57">
        <v>40483.0</v>
      </c>
      <c r="B648" s="23" t="s">
        <v>293</v>
      </c>
      <c r="C648" s="29">
        <v>9.0</v>
      </c>
      <c r="D648" s="29">
        <v>3.0</v>
      </c>
      <c r="E648" s="29">
        <v>36.0</v>
      </c>
      <c r="F648" s="29">
        <v>61.0</v>
      </c>
      <c r="G648" s="23" t="s">
        <v>337</v>
      </c>
      <c r="H648" s="23" t="s">
        <v>338</v>
      </c>
      <c r="I648" s="29">
        <v>150.0</v>
      </c>
      <c r="J648" s="29">
        <v>205.0</v>
      </c>
      <c r="K648" s="58">
        <v>8776.0</v>
      </c>
      <c r="L648" s="30">
        <f t="shared" si="8"/>
        <v>58506.66667</v>
      </c>
      <c r="M648" s="36"/>
    </row>
    <row r="649">
      <c r="A649" s="57">
        <v>40483.0</v>
      </c>
      <c r="B649" s="23" t="s">
        <v>293</v>
      </c>
      <c r="C649" s="29">
        <v>9.0</v>
      </c>
      <c r="D649" s="29">
        <v>3.0</v>
      </c>
      <c r="E649" s="29">
        <v>36.0</v>
      </c>
      <c r="F649" s="29">
        <v>81.0</v>
      </c>
      <c r="G649" s="23" t="s">
        <v>337</v>
      </c>
      <c r="H649" s="23" t="s">
        <v>340</v>
      </c>
      <c r="I649" s="29">
        <v>144.0</v>
      </c>
      <c r="J649" s="29">
        <v>239.0</v>
      </c>
      <c r="K649" s="58">
        <v>4832.0</v>
      </c>
      <c r="L649" s="30">
        <f t="shared" si="8"/>
        <v>33555.55556</v>
      </c>
      <c r="M649" s="36"/>
    </row>
    <row r="650">
      <c r="A650" s="57">
        <v>40483.0</v>
      </c>
      <c r="B650" s="23" t="s">
        <v>293</v>
      </c>
      <c r="C650" s="29">
        <v>9.0</v>
      </c>
      <c r="D650" s="29">
        <v>3.0</v>
      </c>
      <c r="E650" s="29">
        <v>25.0</v>
      </c>
      <c r="F650" s="29">
        <v>25.0</v>
      </c>
      <c r="G650" s="23" t="s">
        <v>331</v>
      </c>
      <c r="H650" s="23" t="s">
        <v>341</v>
      </c>
      <c r="I650" s="29">
        <v>120.0</v>
      </c>
      <c r="J650" s="29">
        <v>155.0</v>
      </c>
      <c r="K650" s="58">
        <v>6122.0</v>
      </c>
      <c r="L650" s="30">
        <f t="shared" si="8"/>
        <v>51016.66667</v>
      </c>
      <c r="M650" s="36"/>
    </row>
    <row r="651">
      <c r="A651" s="57">
        <v>40483.0</v>
      </c>
      <c r="B651" s="23" t="s">
        <v>293</v>
      </c>
      <c r="C651" s="29">
        <v>9.0</v>
      </c>
      <c r="D651" s="29">
        <v>3.0</v>
      </c>
      <c r="E651" s="29">
        <v>6.0</v>
      </c>
      <c r="F651" s="29">
        <v>37.0</v>
      </c>
      <c r="G651" s="23" t="s">
        <v>346</v>
      </c>
      <c r="H651" s="23" t="s">
        <v>347</v>
      </c>
      <c r="I651" s="29">
        <v>104.0</v>
      </c>
      <c r="J651" s="29">
        <v>178.0</v>
      </c>
      <c r="K651" s="58">
        <v>5827.0</v>
      </c>
      <c r="L651" s="30">
        <f t="shared" si="8"/>
        <v>56028.84615</v>
      </c>
      <c r="M651" s="36"/>
    </row>
    <row r="652">
      <c r="A652" s="57">
        <v>40483.0</v>
      </c>
      <c r="B652" s="23" t="s">
        <v>293</v>
      </c>
      <c r="C652" s="29">
        <v>9.0</v>
      </c>
      <c r="D652" s="29">
        <v>3.0</v>
      </c>
      <c r="E652" s="29">
        <v>25.0</v>
      </c>
      <c r="F652" s="29">
        <v>21.0</v>
      </c>
      <c r="G652" s="23" t="s">
        <v>331</v>
      </c>
      <c r="H652" s="23" t="s">
        <v>359</v>
      </c>
      <c r="I652" s="29">
        <v>100.0</v>
      </c>
      <c r="J652" s="29">
        <v>156.0</v>
      </c>
      <c r="K652" s="58">
        <v>6338.0</v>
      </c>
      <c r="L652" s="30">
        <f t="shared" si="8"/>
        <v>63380</v>
      </c>
      <c r="M652" s="36"/>
    </row>
    <row r="653">
      <c r="A653" s="57">
        <v>40483.0</v>
      </c>
      <c r="B653" s="23" t="s">
        <v>293</v>
      </c>
      <c r="C653" s="29">
        <v>9.0</v>
      </c>
      <c r="D653" s="29">
        <v>3.0</v>
      </c>
      <c r="E653" s="29">
        <v>17.0</v>
      </c>
      <c r="F653" s="29">
        <v>31.0</v>
      </c>
      <c r="G653" s="23" t="s">
        <v>354</v>
      </c>
      <c r="H653" s="23" t="s">
        <v>355</v>
      </c>
      <c r="I653" s="29">
        <v>84.0</v>
      </c>
      <c r="J653" s="29">
        <v>144.0</v>
      </c>
      <c r="K653" s="58">
        <v>5115.0</v>
      </c>
      <c r="L653" s="30">
        <f t="shared" si="8"/>
        <v>60892.85714</v>
      </c>
      <c r="M653" s="36"/>
    </row>
    <row r="654">
      <c r="A654" s="57">
        <v>40483.0</v>
      </c>
      <c r="B654" s="23" t="s">
        <v>293</v>
      </c>
      <c r="C654" s="29">
        <v>9.0</v>
      </c>
      <c r="D654" s="29">
        <v>3.0</v>
      </c>
      <c r="E654" s="29">
        <v>25.0</v>
      </c>
      <c r="F654" s="29">
        <v>15.0</v>
      </c>
      <c r="G654" s="23" t="s">
        <v>331</v>
      </c>
      <c r="H654" s="23" t="s">
        <v>350</v>
      </c>
      <c r="I654" s="29">
        <v>83.0</v>
      </c>
      <c r="J654" s="29">
        <v>116.0</v>
      </c>
      <c r="K654" s="58">
        <v>3698.0</v>
      </c>
      <c r="L654" s="30">
        <f t="shared" si="8"/>
        <v>44554.21687</v>
      </c>
      <c r="M654" s="36"/>
    </row>
    <row r="655">
      <c r="A655" s="57">
        <v>40483.0</v>
      </c>
      <c r="B655" s="23" t="s">
        <v>293</v>
      </c>
      <c r="C655" s="29">
        <v>9.0</v>
      </c>
      <c r="D655" s="29">
        <v>3.0</v>
      </c>
      <c r="E655" s="29">
        <v>12.0</v>
      </c>
      <c r="F655" s="29">
        <v>95.0</v>
      </c>
      <c r="G655" s="23" t="s">
        <v>344</v>
      </c>
      <c r="H655" s="23" t="s">
        <v>366</v>
      </c>
      <c r="I655" s="29">
        <v>81.0</v>
      </c>
      <c r="J655" s="29">
        <v>156.0</v>
      </c>
      <c r="K655" s="58">
        <v>2798.0</v>
      </c>
      <c r="L655" s="30">
        <f t="shared" si="8"/>
        <v>34543.20988</v>
      </c>
      <c r="M655" s="36"/>
    </row>
    <row r="656">
      <c r="A656" s="57">
        <v>40483.0</v>
      </c>
      <c r="B656" s="23" t="s">
        <v>293</v>
      </c>
      <c r="C656" s="29">
        <v>9.0</v>
      </c>
      <c r="D656" s="29">
        <v>3.0</v>
      </c>
      <c r="E656" s="29">
        <v>44.0</v>
      </c>
      <c r="F656" s="29">
        <v>7.0</v>
      </c>
      <c r="G656" s="23" t="s">
        <v>352</v>
      </c>
      <c r="H656" s="23" t="s">
        <v>353</v>
      </c>
      <c r="I656" s="29">
        <v>79.0</v>
      </c>
      <c r="J656" s="29">
        <v>138.0</v>
      </c>
      <c r="K656" s="58">
        <v>3303.0</v>
      </c>
      <c r="L656" s="30">
        <f t="shared" si="8"/>
        <v>41810.12658</v>
      </c>
      <c r="M656" s="36"/>
    </row>
    <row r="657">
      <c r="A657" s="57">
        <v>40483.0</v>
      </c>
      <c r="B657" s="23" t="s">
        <v>293</v>
      </c>
      <c r="C657" s="29">
        <v>9.0</v>
      </c>
      <c r="D657" s="29">
        <v>3.0</v>
      </c>
      <c r="E657" s="29">
        <v>36.0</v>
      </c>
      <c r="F657" s="29">
        <v>119.0</v>
      </c>
      <c r="G657" s="23" t="s">
        <v>337</v>
      </c>
      <c r="H657" s="23" t="s">
        <v>356</v>
      </c>
      <c r="I657" s="29">
        <v>77.0</v>
      </c>
      <c r="J657" s="29">
        <v>140.0</v>
      </c>
      <c r="K657" s="58">
        <v>4573.0</v>
      </c>
      <c r="L657" s="30">
        <f t="shared" si="8"/>
        <v>59389.61039</v>
      </c>
      <c r="M657" s="36"/>
    </row>
    <row r="658">
      <c r="A658" s="57">
        <v>40483.0</v>
      </c>
      <c r="B658" s="23" t="s">
        <v>293</v>
      </c>
      <c r="C658" s="29">
        <v>9.0</v>
      </c>
      <c r="D658" s="29">
        <v>3.0</v>
      </c>
      <c r="E658" s="29">
        <v>12.0</v>
      </c>
      <c r="F658" s="29">
        <v>11.0</v>
      </c>
      <c r="G658" s="23" t="s">
        <v>344</v>
      </c>
      <c r="H658" s="23" t="s">
        <v>351</v>
      </c>
      <c r="I658" s="29">
        <v>76.0</v>
      </c>
      <c r="J658" s="29">
        <v>117.0</v>
      </c>
      <c r="K658" s="58">
        <v>3171.0</v>
      </c>
      <c r="L658" s="30">
        <f t="shared" si="8"/>
        <v>41723.68421</v>
      </c>
      <c r="M658" s="36"/>
    </row>
    <row r="659">
      <c r="A659" s="57">
        <v>40483.0</v>
      </c>
      <c r="B659" s="23" t="s">
        <v>293</v>
      </c>
      <c r="C659" s="29">
        <v>9.0</v>
      </c>
      <c r="D659" s="29">
        <v>3.0</v>
      </c>
      <c r="E659" s="29">
        <v>12.0</v>
      </c>
      <c r="F659" s="29">
        <v>99.0</v>
      </c>
      <c r="G659" s="23" t="s">
        <v>344</v>
      </c>
      <c r="H659" s="23" t="s">
        <v>345</v>
      </c>
      <c r="I659" s="29">
        <v>72.0</v>
      </c>
      <c r="J659" s="29">
        <v>111.0</v>
      </c>
      <c r="K659" s="58">
        <v>4045.0</v>
      </c>
      <c r="L659" s="30">
        <f t="shared" si="8"/>
        <v>56180.55556</v>
      </c>
      <c r="M659" s="36"/>
    </row>
    <row r="660">
      <c r="A660" s="57">
        <v>40483.0</v>
      </c>
      <c r="B660" s="23" t="s">
        <v>293</v>
      </c>
      <c r="C660" s="29">
        <v>9.0</v>
      </c>
      <c r="D660" s="29">
        <v>3.0</v>
      </c>
      <c r="E660" s="29">
        <v>36.0</v>
      </c>
      <c r="F660" s="29">
        <v>103.0</v>
      </c>
      <c r="G660" s="23" t="s">
        <v>337</v>
      </c>
      <c r="H660" s="23" t="s">
        <v>341</v>
      </c>
      <c r="I660" s="29">
        <v>71.0</v>
      </c>
      <c r="J660" s="29">
        <v>117.0</v>
      </c>
      <c r="K660" s="58">
        <v>3472.0</v>
      </c>
      <c r="L660" s="30">
        <f t="shared" si="8"/>
        <v>48901.40845</v>
      </c>
      <c r="M660" s="36"/>
    </row>
    <row r="661">
      <c r="A661" s="57">
        <v>40483.0</v>
      </c>
      <c r="B661" s="23" t="s">
        <v>293</v>
      </c>
      <c r="C661" s="29">
        <v>9.0</v>
      </c>
      <c r="D661" s="29">
        <v>3.0</v>
      </c>
      <c r="E661" s="29">
        <v>12.0</v>
      </c>
      <c r="F661" s="29">
        <v>57.0</v>
      </c>
      <c r="G661" s="23" t="s">
        <v>344</v>
      </c>
      <c r="H661" s="23" t="s">
        <v>367</v>
      </c>
      <c r="I661" s="29">
        <v>69.0</v>
      </c>
      <c r="J661" s="29">
        <v>138.0</v>
      </c>
      <c r="K661" s="58">
        <v>3638.0</v>
      </c>
      <c r="L661" s="30">
        <f t="shared" si="8"/>
        <v>52724.63768</v>
      </c>
      <c r="M661" s="36"/>
    </row>
    <row r="662">
      <c r="A662" s="57">
        <v>40483.0</v>
      </c>
      <c r="B662" s="23" t="s">
        <v>293</v>
      </c>
      <c r="C662" s="29">
        <v>9.0</v>
      </c>
      <c r="D662" s="29">
        <v>3.0</v>
      </c>
      <c r="E662" s="29">
        <v>6.0</v>
      </c>
      <c r="F662" s="29">
        <v>73.0</v>
      </c>
      <c r="G662" s="23" t="s">
        <v>346</v>
      </c>
      <c r="H662" s="23" t="s">
        <v>365</v>
      </c>
      <c r="I662" s="29">
        <v>60.0</v>
      </c>
      <c r="J662" s="29">
        <v>89.0</v>
      </c>
      <c r="K662" s="58">
        <v>2809.0</v>
      </c>
      <c r="L662" s="30">
        <f t="shared" si="8"/>
        <v>46816.66667</v>
      </c>
      <c r="M662" s="36"/>
    </row>
    <row r="663">
      <c r="A663" s="57">
        <v>40483.0</v>
      </c>
      <c r="B663" s="23" t="s">
        <v>293</v>
      </c>
      <c r="C663" s="29">
        <v>9.0</v>
      </c>
      <c r="D663" s="29">
        <v>3.0</v>
      </c>
      <c r="E663" s="29">
        <v>25.0</v>
      </c>
      <c r="F663" s="29">
        <v>9.0</v>
      </c>
      <c r="G663" s="23" t="s">
        <v>331</v>
      </c>
      <c r="H663" s="23" t="s">
        <v>364</v>
      </c>
      <c r="I663" s="29">
        <v>60.0</v>
      </c>
      <c r="J663" s="29">
        <v>95.0</v>
      </c>
      <c r="K663" s="58">
        <v>2737.0</v>
      </c>
      <c r="L663" s="30">
        <f t="shared" si="8"/>
        <v>45616.66667</v>
      </c>
      <c r="M663" s="36"/>
    </row>
    <row r="664">
      <c r="A664" s="57">
        <v>40483.0</v>
      </c>
      <c r="B664" s="23" t="s">
        <v>293</v>
      </c>
      <c r="C664" s="29">
        <v>9.0</v>
      </c>
      <c r="D664" s="29">
        <v>3.0</v>
      </c>
      <c r="E664" s="29">
        <v>36.0</v>
      </c>
      <c r="F664" s="29">
        <v>59.0</v>
      </c>
      <c r="G664" s="23" t="s">
        <v>337</v>
      </c>
      <c r="H664" s="23" t="s">
        <v>360</v>
      </c>
      <c r="I664" s="29">
        <v>59.0</v>
      </c>
      <c r="J664" s="29">
        <v>93.0</v>
      </c>
      <c r="K664" s="58">
        <v>4071.0</v>
      </c>
      <c r="L664" s="30">
        <f t="shared" si="8"/>
        <v>69000</v>
      </c>
      <c r="M664" s="36"/>
    </row>
    <row r="665">
      <c r="A665" s="57">
        <v>40483.0</v>
      </c>
      <c r="B665" s="23" t="s">
        <v>293</v>
      </c>
      <c r="C665" s="29">
        <v>9.0</v>
      </c>
      <c r="D665" s="29">
        <v>3.0</v>
      </c>
      <c r="E665" s="29">
        <v>4.0</v>
      </c>
      <c r="F665" s="29">
        <v>13.0</v>
      </c>
      <c r="G665" s="23" t="s">
        <v>357</v>
      </c>
      <c r="H665" s="23" t="s">
        <v>358</v>
      </c>
      <c r="I665" s="29">
        <v>57.0</v>
      </c>
      <c r="J665" s="29">
        <v>95.0</v>
      </c>
      <c r="K665" s="58">
        <v>4074.0</v>
      </c>
      <c r="L665" s="30">
        <f t="shared" si="8"/>
        <v>71473.68421</v>
      </c>
      <c r="M665" s="36"/>
    </row>
    <row r="666">
      <c r="A666" s="57">
        <v>40483.0</v>
      </c>
      <c r="B666" s="23" t="s">
        <v>293</v>
      </c>
      <c r="C666" s="29">
        <v>9.0</v>
      </c>
      <c r="D666" s="29">
        <v>3.0</v>
      </c>
      <c r="E666" s="29">
        <v>34.0</v>
      </c>
      <c r="F666" s="29">
        <v>3.0</v>
      </c>
      <c r="G666" s="23" t="s">
        <v>375</v>
      </c>
      <c r="H666" s="23" t="s">
        <v>377</v>
      </c>
      <c r="I666" s="29">
        <v>55.0</v>
      </c>
      <c r="J666" s="29">
        <v>93.0</v>
      </c>
      <c r="K666" s="58">
        <v>4346.0</v>
      </c>
      <c r="L666" s="30">
        <f t="shared" si="8"/>
        <v>79018.18182</v>
      </c>
      <c r="M666" s="36"/>
    </row>
    <row r="667">
      <c r="A667" s="57">
        <v>40483.0</v>
      </c>
      <c r="B667" s="23" t="s">
        <v>293</v>
      </c>
      <c r="C667" s="29">
        <v>9.0</v>
      </c>
      <c r="D667" s="29">
        <v>3.0</v>
      </c>
      <c r="E667" s="29">
        <v>34.0</v>
      </c>
      <c r="F667" s="29">
        <v>23.0</v>
      </c>
      <c r="G667" s="23" t="s">
        <v>375</v>
      </c>
      <c r="H667" s="23" t="s">
        <v>327</v>
      </c>
      <c r="I667" s="29">
        <v>55.0</v>
      </c>
      <c r="J667" s="29">
        <v>91.0</v>
      </c>
      <c r="K667" s="58">
        <v>2406.0</v>
      </c>
      <c r="L667" s="30">
        <f t="shared" si="8"/>
        <v>43745.45455</v>
      </c>
      <c r="M667" s="36"/>
    </row>
    <row r="668">
      <c r="A668" s="57">
        <v>40483.0</v>
      </c>
      <c r="B668" s="23" t="s">
        <v>293</v>
      </c>
      <c r="C668" s="29">
        <v>9.0</v>
      </c>
      <c r="D668" s="29">
        <v>3.0</v>
      </c>
      <c r="E668" s="29">
        <v>12.0</v>
      </c>
      <c r="F668" s="29">
        <v>86.0</v>
      </c>
      <c r="G668" s="23" t="s">
        <v>344</v>
      </c>
      <c r="H668" s="23" t="s">
        <v>1628</v>
      </c>
      <c r="I668" s="29">
        <v>52.0</v>
      </c>
      <c r="J668" s="29">
        <v>86.0</v>
      </c>
      <c r="K668" s="58">
        <v>1570.0</v>
      </c>
      <c r="L668" s="30">
        <f t="shared" si="8"/>
        <v>30192.30769</v>
      </c>
      <c r="M668" s="36"/>
    </row>
    <row r="669">
      <c r="A669" s="57">
        <v>40483.0</v>
      </c>
      <c r="B669" s="23" t="s">
        <v>293</v>
      </c>
      <c r="C669" s="29">
        <v>9.0</v>
      </c>
      <c r="D669" s="29">
        <v>3.0</v>
      </c>
      <c r="E669" s="29">
        <v>34.0</v>
      </c>
      <c r="F669" s="29">
        <v>17.0</v>
      </c>
      <c r="G669" s="23" t="s">
        <v>375</v>
      </c>
      <c r="H669" s="23" t="s">
        <v>380</v>
      </c>
      <c r="I669" s="29">
        <v>51.0</v>
      </c>
      <c r="J669" s="29">
        <v>79.0</v>
      </c>
      <c r="K669" s="58">
        <v>3998.0</v>
      </c>
      <c r="L669" s="30">
        <f t="shared" si="8"/>
        <v>78392.15686</v>
      </c>
      <c r="M669" s="36"/>
    </row>
    <row r="670">
      <c r="A670" s="57">
        <v>40483.0</v>
      </c>
      <c r="B670" s="23" t="s">
        <v>293</v>
      </c>
      <c r="C670" s="29">
        <v>9.0</v>
      </c>
      <c r="D670" s="29">
        <v>3.0</v>
      </c>
      <c r="E670" s="29">
        <v>42.0</v>
      </c>
      <c r="F670" s="29">
        <v>101.0</v>
      </c>
      <c r="G670" s="23" t="s">
        <v>361</v>
      </c>
      <c r="H670" s="23" t="s">
        <v>362</v>
      </c>
      <c r="I670" s="29">
        <v>51.0</v>
      </c>
      <c r="J670" s="29">
        <v>76.0</v>
      </c>
      <c r="K670" s="58">
        <v>1946.0</v>
      </c>
      <c r="L670" s="30">
        <f t="shared" si="8"/>
        <v>38156.86275</v>
      </c>
      <c r="M670" s="36"/>
    </row>
    <row r="671">
      <c r="A671" s="57">
        <v>40483.0</v>
      </c>
      <c r="B671" s="23" t="s">
        <v>293</v>
      </c>
      <c r="C671" s="29">
        <v>9.0</v>
      </c>
      <c r="D671" s="29">
        <v>3.0</v>
      </c>
      <c r="E671" s="29">
        <v>33.0</v>
      </c>
      <c r="F671" s="29">
        <v>11.0</v>
      </c>
      <c r="G671" s="23" t="s">
        <v>419</v>
      </c>
      <c r="H671" s="23" t="s">
        <v>367</v>
      </c>
      <c r="I671" s="29">
        <v>47.0</v>
      </c>
      <c r="J671" s="29">
        <v>71.0</v>
      </c>
      <c r="K671" s="58">
        <v>2931.0</v>
      </c>
      <c r="L671" s="30">
        <f t="shared" si="8"/>
        <v>62361.70213</v>
      </c>
      <c r="M671" s="36"/>
    </row>
    <row r="672">
      <c r="A672" s="57">
        <v>40483.0</v>
      </c>
      <c r="B672" s="23" t="s">
        <v>293</v>
      </c>
      <c r="C672" s="29">
        <v>9.0</v>
      </c>
      <c r="D672" s="29">
        <v>3.0</v>
      </c>
      <c r="E672" s="29">
        <v>37.0</v>
      </c>
      <c r="F672" s="29">
        <v>119.0</v>
      </c>
      <c r="G672" s="23" t="s">
        <v>389</v>
      </c>
      <c r="H672" s="23" t="s">
        <v>390</v>
      </c>
      <c r="I672" s="29">
        <v>39.0</v>
      </c>
      <c r="J672" s="29">
        <v>66.0</v>
      </c>
      <c r="K672" s="58">
        <v>2247.0</v>
      </c>
      <c r="L672" s="30">
        <f t="shared" si="8"/>
        <v>57615.38462</v>
      </c>
      <c r="M672" s="36"/>
    </row>
    <row r="673">
      <c r="A673" s="57">
        <v>40483.0</v>
      </c>
      <c r="B673" s="23" t="s">
        <v>293</v>
      </c>
      <c r="C673" s="29">
        <v>9.0</v>
      </c>
      <c r="D673" s="29">
        <v>3.0</v>
      </c>
      <c r="E673" s="29">
        <v>11.0</v>
      </c>
      <c r="F673" s="29">
        <v>1.0</v>
      </c>
      <c r="G673" s="23" t="s">
        <v>387</v>
      </c>
      <c r="H673" s="23" t="s">
        <v>388</v>
      </c>
      <c r="I673" s="29">
        <v>38.0</v>
      </c>
      <c r="J673" s="29">
        <v>54.0</v>
      </c>
      <c r="K673" s="58">
        <v>2364.0</v>
      </c>
      <c r="L673" s="30">
        <f t="shared" si="8"/>
        <v>62210.52632</v>
      </c>
      <c r="M673" s="36"/>
    </row>
    <row r="674">
      <c r="A674" s="57">
        <v>40483.0</v>
      </c>
      <c r="B674" s="23" t="s">
        <v>293</v>
      </c>
      <c r="C674" s="29">
        <v>9.0</v>
      </c>
      <c r="D674" s="29">
        <v>3.0</v>
      </c>
      <c r="E674" s="29">
        <v>12.0</v>
      </c>
      <c r="F674" s="29">
        <v>103.0</v>
      </c>
      <c r="G674" s="23" t="s">
        <v>344</v>
      </c>
      <c r="H674" s="23" t="s">
        <v>407</v>
      </c>
      <c r="I674" s="29">
        <v>37.0</v>
      </c>
      <c r="J674" s="29">
        <v>57.0</v>
      </c>
      <c r="K674" s="58">
        <v>1609.0</v>
      </c>
      <c r="L674" s="30">
        <f t="shared" si="8"/>
        <v>43486.48649</v>
      </c>
      <c r="M674" s="36"/>
    </row>
    <row r="675">
      <c r="A675" s="57">
        <v>40483.0</v>
      </c>
      <c r="B675" s="23" t="s">
        <v>293</v>
      </c>
      <c r="C675" s="29">
        <v>9.0</v>
      </c>
      <c r="D675" s="29">
        <v>3.0</v>
      </c>
      <c r="E675" s="29">
        <v>23.0</v>
      </c>
      <c r="F675" s="29">
        <v>5.0</v>
      </c>
      <c r="G675" s="23" t="s">
        <v>491</v>
      </c>
      <c r="H675" s="23" t="s">
        <v>493</v>
      </c>
      <c r="I675" s="29">
        <v>37.0</v>
      </c>
      <c r="J675" s="29">
        <v>53.0</v>
      </c>
      <c r="K675" s="58">
        <v>2409.0</v>
      </c>
      <c r="L675" s="30">
        <f t="shared" si="8"/>
        <v>65108.10811</v>
      </c>
      <c r="M675" s="36"/>
    </row>
    <row r="676">
      <c r="A676" s="57">
        <v>40483.0</v>
      </c>
      <c r="B676" s="23" t="s">
        <v>293</v>
      </c>
      <c r="C676" s="29">
        <v>9.0</v>
      </c>
      <c r="D676" s="29">
        <v>3.0</v>
      </c>
      <c r="E676" s="29">
        <v>57.0</v>
      </c>
      <c r="F676" s="29">
        <v>5.0</v>
      </c>
      <c r="G676" s="23" t="s">
        <v>348</v>
      </c>
      <c r="H676" s="23" t="s">
        <v>427</v>
      </c>
      <c r="I676" s="29">
        <v>36.0</v>
      </c>
      <c r="J676" s="29">
        <v>55.0</v>
      </c>
      <c r="K676" s="58">
        <v>1094.0</v>
      </c>
      <c r="L676" s="30">
        <f t="shared" si="8"/>
        <v>30388.88889</v>
      </c>
      <c r="M676" s="36"/>
    </row>
    <row r="677">
      <c r="A677" s="57">
        <v>40483.0</v>
      </c>
      <c r="B677" s="23" t="s">
        <v>293</v>
      </c>
      <c r="C677" s="29">
        <v>9.0</v>
      </c>
      <c r="D677" s="29">
        <v>3.0</v>
      </c>
      <c r="E677" s="29">
        <v>24.0</v>
      </c>
      <c r="F677" s="29">
        <v>31.0</v>
      </c>
      <c r="G677" s="23" t="s">
        <v>432</v>
      </c>
      <c r="H677" s="23" t="s">
        <v>433</v>
      </c>
      <c r="I677" s="29">
        <v>35.0</v>
      </c>
      <c r="J677" s="29">
        <v>62.0</v>
      </c>
      <c r="K677" s="58">
        <v>2410.0</v>
      </c>
      <c r="L677" s="30">
        <f t="shared" si="8"/>
        <v>68857.14286</v>
      </c>
      <c r="M677" s="36"/>
    </row>
    <row r="678">
      <c r="A678" s="57">
        <v>40483.0</v>
      </c>
      <c r="B678" s="23" t="s">
        <v>293</v>
      </c>
      <c r="C678" s="29">
        <v>9.0</v>
      </c>
      <c r="D678" s="29">
        <v>3.0</v>
      </c>
      <c r="E678" s="29">
        <v>34.0</v>
      </c>
      <c r="F678" s="29">
        <v>27.0</v>
      </c>
      <c r="G678" s="23" t="s">
        <v>375</v>
      </c>
      <c r="H678" s="23" t="s">
        <v>438</v>
      </c>
      <c r="I678" s="29">
        <v>35.0</v>
      </c>
      <c r="J678" s="29">
        <v>73.0</v>
      </c>
      <c r="K678" s="58">
        <v>3777.0</v>
      </c>
      <c r="L678" s="30">
        <f t="shared" si="8"/>
        <v>107914.2857</v>
      </c>
      <c r="M678" s="36"/>
    </row>
    <row r="679">
      <c r="A679" s="57">
        <v>40483.0</v>
      </c>
      <c r="B679" s="23" t="s">
        <v>293</v>
      </c>
      <c r="C679" s="29">
        <v>9.0</v>
      </c>
      <c r="D679" s="29">
        <v>3.0</v>
      </c>
      <c r="E679" s="29">
        <v>12.0</v>
      </c>
      <c r="F679" s="29">
        <v>31.0</v>
      </c>
      <c r="G679" s="23" t="s">
        <v>344</v>
      </c>
      <c r="H679" s="23" t="s">
        <v>469</v>
      </c>
      <c r="I679" s="29">
        <v>34.0</v>
      </c>
      <c r="J679" s="29">
        <v>63.0</v>
      </c>
      <c r="K679" s="58">
        <v>1509.0</v>
      </c>
      <c r="L679" s="30">
        <f t="shared" si="8"/>
        <v>44382.35294</v>
      </c>
      <c r="M679" s="36"/>
    </row>
    <row r="680">
      <c r="A680" s="57">
        <v>40483.0</v>
      </c>
      <c r="B680" s="23" t="s">
        <v>293</v>
      </c>
      <c r="C680" s="29">
        <v>9.0</v>
      </c>
      <c r="D680" s="29">
        <v>3.0</v>
      </c>
      <c r="E680" s="29">
        <v>12.0</v>
      </c>
      <c r="F680" s="29">
        <v>71.0</v>
      </c>
      <c r="G680" s="23" t="s">
        <v>344</v>
      </c>
      <c r="H680" s="23" t="s">
        <v>392</v>
      </c>
      <c r="I680" s="29">
        <v>34.0</v>
      </c>
      <c r="J680" s="29">
        <v>52.0</v>
      </c>
      <c r="K680" s="58">
        <v>1250.0</v>
      </c>
      <c r="L680" s="30">
        <f t="shared" si="8"/>
        <v>36764.70588</v>
      </c>
      <c r="M680" s="36"/>
    </row>
    <row r="681">
      <c r="A681" s="57">
        <v>40483.0</v>
      </c>
      <c r="B681" s="23" t="s">
        <v>293</v>
      </c>
      <c r="C681" s="29">
        <v>9.0</v>
      </c>
      <c r="D681" s="29">
        <v>3.0</v>
      </c>
      <c r="E681" s="29">
        <v>12.0</v>
      </c>
      <c r="F681" s="29">
        <v>97.0</v>
      </c>
      <c r="G681" s="23" t="s">
        <v>344</v>
      </c>
      <c r="H681" s="23" t="s">
        <v>632</v>
      </c>
      <c r="I681" s="29">
        <v>34.0</v>
      </c>
      <c r="J681" s="29">
        <v>58.0</v>
      </c>
      <c r="K681" s="29">
        <v>615.0</v>
      </c>
      <c r="L681" s="30">
        <f t="shared" si="8"/>
        <v>18088.23529</v>
      </c>
      <c r="M681" s="36"/>
    </row>
    <row r="682">
      <c r="A682" s="57">
        <v>40483.0</v>
      </c>
      <c r="B682" s="23" t="s">
        <v>293</v>
      </c>
      <c r="C682" s="29">
        <v>9.0</v>
      </c>
      <c r="D682" s="29">
        <v>3.0</v>
      </c>
      <c r="E682" s="29">
        <v>13.0</v>
      </c>
      <c r="F682" s="29">
        <v>121.0</v>
      </c>
      <c r="G682" s="23" t="s">
        <v>394</v>
      </c>
      <c r="H682" s="23" t="s">
        <v>395</v>
      </c>
      <c r="I682" s="29">
        <v>34.0</v>
      </c>
      <c r="J682" s="29">
        <v>50.0</v>
      </c>
      <c r="K682" s="58">
        <v>3648.0</v>
      </c>
      <c r="L682" s="30">
        <f t="shared" si="8"/>
        <v>107294.1176</v>
      </c>
      <c r="M682" s="36"/>
    </row>
    <row r="683">
      <c r="A683" s="57">
        <v>40483.0</v>
      </c>
      <c r="B683" s="23" t="s">
        <v>293</v>
      </c>
      <c r="C683" s="29">
        <v>9.0</v>
      </c>
      <c r="D683" s="29">
        <v>3.0</v>
      </c>
      <c r="E683" s="29">
        <v>25.0</v>
      </c>
      <c r="F683" s="29">
        <v>3.0</v>
      </c>
      <c r="G683" s="23" t="s">
        <v>331</v>
      </c>
      <c r="H683" s="23" t="s">
        <v>435</v>
      </c>
      <c r="I683" s="29">
        <v>34.0</v>
      </c>
      <c r="J683" s="29">
        <v>54.0</v>
      </c>
      <c r="K683" s="58">
        <v>1397.0</v>
      </c>
      <c r="L683" s="30">
        <f t="shared" si="8"/>
        <v>41088.23529</v>
      </c>
      <c r="M683" s="36"/>
    </row>
    <row r="684">
      <c r="A684" s="57">
        <v>40483.0</v>
      </c>
      <c r="B684" s="23" t="s">
        <v>293</v>
      </c>
      <c r="C684" s="29">
        <v>9.0</v>
      </c>
      <c r="D684" s="29">
        <v>3.0</v>
      </c>
      <c r="E684" s="29">
        <v>32.0</v>
      </c>
      <c r="F684" s="29">
        <v>3.0</v>
      </c>
      <c r="G684" s="23" t="s">
        <v>509</v>
      </c>
      <c r="H684" s="23" t="s">
        <v>510</v>
      </c>
      <c r="I684" s="29">
        <v>34.0</v>
      </c>
      <c r="J684" s="29">
        <v>55.0</v>
      </c>
      <c r="K684" s="58">
        <v>1415.0</v>
      </c>
      <c r="L684" s="30">
        <f t="shared" si="8"/>
        <v>41617.64706</v>
      </c>
      <c r="M684" s="36"/>
    </row>
    <row r="685">
      <c r="A685" s="57">
        <v>40483.0</v>
      </c>
      <c r="B685" s="23" t="s">
        <v>293</v>
      </c>
      <c r="C685" s="29">
        <v>9.0</v>
      </c>
      <c r="D685" s="29">
        <v>3.0</v>
      </c>
      <c r="E685" s="29">
        <v>36.0</v>
      </c>
      <c r="F685" s="29">
        <v>29.0</v>
      </c>
      <c r="G685" s="23" t="s">
        <v>337</v>
      </c>
      <c r="H685" s="23" t="s">
        <v>495</v>
      </c>
      <c r="I685" s="29">
        <v>34.0</v>
      </c>
      <c r="J685" s="29">
        <v>69.0</v>
      </c>
      <c r="K685" s="58">
        <v>2060.0</v>
      </c>
      <c r="L685" s="30">
        <f t="shared" si="8"/>
        <v>60588.23529</v>
      </c>
      <c r="M685" s="36"/>
    </row>
    <row r="686">
      <c r="A686" s="57">
        <v>40483.0</v>
      </c>
      <c r="B686" s="23" t="s">
        <v>293</v>
      </c>
      <c r="C686" s="29">
        <v>9.0</v>
      </c>
      <c r="D686" s="29">
        <v>3.0</v>
      </c>
      <c r="E686" s="29">
        <v>48.0</v>
      </c>
      <c r="F686" s="29">
        <v>201.0</v>
      </c>
      <c r="G686" s="23" t="s">
        <v>369</v>
      </c>
      <c r="H686" s="23" t="s">
        <v>370</v>
      </c>
      <c r="I686" s="29">
        <v>34.0</v>
      </c>
      <c r="J686" s="29">
        <v>48.0</v>
      </c>
      <c r="K686" s="58">
        <v>1791.0</v>
      </c>
      <c r="L686" s="30">
        <f t="shared" si="8"/>
        <v>52676.47059</v>
      </c>
      <c r="M686" s="36"/>
    </row>
    <row r="687">
      <c r="A687" s="57">
        <v>40483.0</v>
      </c>
      <c r="B687" s="23" t="s">
        <v>293</v>
      </c>
      <c r="C687" s="29">
        <v>9.0</v>
      </c>
      <c r="D687" s="29">
        <v>3.0</v>
      </c>
      <c r="E687" s="29">
        <v>25.0</v>
      </c>
      <c r="F687" s="29">
        <v>1.0</v>
      </c>
      <c r="G687" s="23" t="s">
        <v>331</v>
      </c>
      <c r="H687" s="23" t="s">
        <v>374</v>
      </c>
      <c r="I687" s="29">
        <v>33.0</v>
      </c>
      <c r="J687" s="29">
        <v>46.0</v>
      </c>
      <c r="K687" s="58">
        <v>1387.0</v>
      </c>
      <c r="L687" s="30">
        <f t="shared" si="8"/>
        <v>42030.30303</v>
      </c>
      <c r="M687" s="36"/>
    </row>
    <row r="688">
      <c r="A688" s="57">
        <v>40483.0</v>
      </c>
      <c r="B688" s="23" t="s">
        <v>293</v>
      </c>
      <c r="C688" s="29">
        <v>9.0</v>
      </c>
      <c r="D688" s="29">
        <v>3.0</v>
      </c>
      <c r="E688" s="29">
        <v>36.0</v>
      </c>
      <c r="F688" s="29">
        <v>1.0</v>
      </c>
      <c r="G688" s="23" t="s">
        <v>337</v>
      </c>
      <c r="H688" s="23" t="s">
        <v>475</v>
      </c>
      <c r="I688" s="29">
        <v>33.0</v>
      </c>
      <c r="J688" s="29">
        <v>57.0</v>
      </c>
      <c r="K688" s="58">
        <v>1194.0</v>
      </c>
      <c r="L688" s="30">
        <f t="shared" si="8"/>
        <v>36181.81818</v>
      </c>
      <c r="M688" s="36"/>
    </row>
    <row r="689">
      <c r="A689" s="57">
        <v>40483.0</v>
      </c>
      <c r="B689" s="23" t="s">
        <v>293</v>
      </c>
      <c r="C689" s="29">
        <v>9.0</v>
      </c>
      <c r="D689" s="29">
        <v>3.0</v>
      </c>
      <c r="E689" s="29">
        <v>36.0</v>
      </c>
      <c r="F689" s="29">
        <v>67.0</v>
      </c>
      <c r="G689" s="23" t="s">
        <v>337</v>
      </c>
      <c r="H689" s="23" t="s">
        <v>502</v>
      </c>
      <c r="I689" s="29">
        <v>33.0</v>
      </c>
      <c r="J689" s="29">
        <v>53.0</v>
      </c>
      <c r="K689" s="58">
        <v>1823.0</v>
      </c>
      <c r="L689" s="30">
        <f t="shared" si="8"/>
        <v>55242.42424</v>
      </c>
      <c r="M689" s="36"/>
    </row>
    <row r="690">
      <c r="A690" s="57">
        <v>40483.0</v>
      </c>
      <c r="B690" s="23" t="s">
        <v>293</v>
      </c>
      <c r="C690" s="29">
        <v>9.0</v>
      </c>
      <c r="D690" s="29">
        <v>3.0</v>
      </c>
      <c r="E690" s="29">
        <v>37.0</v>
      </c>
      <c r="F690" s="29">
        <v>183.0</v>
      </c>
      <c r="G690" s="23" t="s">
        <v>389</v>
      </c>
      <c r="H690" s="23" t="s">
        <v>404</v>
      </c>
      <c r="I690" s="29">
        <v>33.0</v>
      </c>
      <c r="J690" s="29">
        <v>67.0</v>
      </c>
      <c r="K690" s="58">
        <v>1912.0</v>
      </c>
      <c r="L690" s="30">
        <f t="shared" si="8"/>
        <v>57939.39394</v>
      </c>
      <c r="M690" s="36"/>
    </row>
    <row r="691">
      <c r="A691" s="57">
        <v>40483.0</v>
      </c>
      <c r="B691" s="23" t="s">
        <v>293</v>
      </c>
      <c r="C691" s="29">
        <v>9.0</v>
      </c>
      <c r="D691" s="29">
        <v>3.0</v>
      </c>
      <c r="E691" s="29">
        <v>53.0</v>
      </c>
      <c r="F691" s="29">
        <v>33.0</v>
      </c>
      <c r="G691" s="23" t="s">
        <v>503</v>
      </c>
      <c r="H691" s="23" t="s">
        <v>504</v>
      </c>
      <c r="I691" s="29">
        <v>33.0</v>
      </c>
      <c r="J691" s="29">
        <v>67.0</v>
      </c>
      <c r="K691" s="58">
        <v>2073.0</v>
      </c>
      <c r="L691" s="30">
        <f t="shared" si="8"/>
        <v>62818.18182</v>
      </c>
      <c r="M691" s="36"/>
    </row>
    <row r="692">
      <c r="A692" s="57">
        <v>40483.0</v>
      </c>
      <c r="B692" s="23" t="s">
        <v>293</v>
      </c>
      <c r="C692" s="29">
        <v>9.0</v>
      </c>
      <c r="D692" s="29">
        <v>3.0</v>
      </c>
      <c r="E692" s="29">
        <v>6.0</v>
      </c>
      <c r="F692" s="29">
        <v>59.0</v>
      </c>
      <c r="G692" s="23" t="s">
        <v>346</v>
      </c>
      <c r="H692" s="23" t="s">
        <v>366</v>
      </c>
      <c r="I692" s="29">
        <v>32.0</v>
      </c>
      <c r="J692" s="29">
        <v>64.0</v>
      </c>
      <c r="K692" s="58">
        <v>1995.0</v>
      </c>
      <c r="L692" s="30">
        <f t="shared" si="8"/>
        <v>62343.75</v>
      </c>
      <c r="M692" s="36"/>
    </row>
    <row r="693">
      <c r="A693" s="57">
        <v>40483.0</v>
      </c>
      <c r="B693" s="23" t="s">
        <v>293</v>
      </c>
      <c r="C693" s="29">
        <v>9.0</v>
      </c>
      <c r="D693" s="29">
        <v>3.0</v>
      </c>
      <c r="E693" s="29">
        <v>42.0</v>
      </c>
      <c r="F693" s="29">
        <v>3.0</v>
      </c>
      <c r="G693" s="23" t="s">
        <v>361</v>
      </c>
      <c r="H693" s="23" t="s">
        <v>454</v>
      </c>
      <c r="I693" s="29">
        <v>32.0</v>
      </c>
      <c r="J693" s="29">
        <v>49.0</v>
      </c>
      <c r="K693" s="58">
        <v>1431.0</v>
      </c>
      <c r="L693" s="30">
        <f t="shared" si="8"/>
        <v>44718.75</v>
      </c>
      <c r="M693" s="36"/>
    </row>
    <row r="694">
      <c r="A694" s="57">
        <v>40483.0</v>
      </c>
      <c r="B694" s="23" t="s">
        <v>293</v>
      </c>
      <c r="C694" s="29">
        <v>9.0</v>
      </c>
      <c r="D694" s="29">
        <v>3.0</v>
      </c>
      <c r="E694" s="29">
        <v>34.0</v>
      </c>
      <c r="F694" s="29">
        <v>13.0</v>
      </c>
      <c r="G694" s="23" t="s">
        <v>375</v>
      </c>
      <c r="H694" s="23" t="s">
        <v>364</v>
      </c>
      <c r="I694" s="29">
        <v>31.0</v>
      </c>
      <c r="J694" s="29">
        <v>53.0</v>
      </c>
      <c r="K694" s="29">
        <v>919.0</v>
      </c>
      <c r="L694" s="30">
        <f t="shared" si="8"/>
        <v>29645.16129</v>
      </c>
      <c r="M694" s="36"/>
    </row>
    <row r="695">
      <c r="A695" s="57">
        <v>40483.0</v>
      </c>
      <c r="B695" s="23" t="s">
        <v>293</v>
      </c>
      <c r="C695" s="29">
        <v>9.0</v>
      </c>
      <c r="D695" s="29">
        <v>3.0</v>
      </c>
      <c r="E695" s="29">
        <v>25.0</v>
      </c>
      <c r="F695" s="29">
        <v>23.0</v>
      </c>
      <c r="G695" s="23" t="s">
        <v>331</v>
      </c>
      <c r="H695" s="23" t="s">
        <v>474</v>
      </c>
      <c r="I695" s="29">
        <v>30.0</v>
      </c>
      <c r="J695" s="29">
        <v>44.0</v>
      </c>
      <c r="K695" s="58">
        <v>1523.0</v>
      </c>
      <c r="L695" s="30">
        <f t="shared" si="8"/>
        <v>50766.66667</v>
      </c>
      <c r="M695" s="36"/>
    </row>
    <row r="696">
      <c r="A696" s="57">
        <v>40483.0</v>
      </c>
      <c r="B696" s="23" t="s">
        <v>293</v>
      </c>
      <c r="C696" s="29">
        <v>9.0</v>
      </c>
      <c r="D696" s="29">
        <v>3.0</v>
      </c>
      <c r="E696" s="29">
        <v>12.0</v>
      </c>
      <c r="F696" s="29">
        <v>9.0</v>
      </c>
      <c r="G696" s="23" t="s">
        <v>344</v>
      </c>
      <c r="H696" s="23" t="s">
        <v>482</v>
      </c>
      <c r="I696" s="29">
        <v>29.0</v>
      </c>
      <c r="J696" s="29">
        <v>58.0</v>
      </c>
      <c r="K696" s="29">
        <v>967.0</v>
      </c>
      <c r="L696" s="30">
        <f t="shared" si="8"/>
        <v>33344.82759</v>
      </c>
      <c r="M696" s="36"/>
    </row>
    <row r="697">
      <c r="A697" s="57">
        <v>40483.0</v>
      </c>
      <c r="B697" s="23" t="s">
        <v>293</v>
      </c>
      <c r="C697" s="29">
        <v>9.0</v>
      </c>
      <c r="D697" s="29">
        <v>3.0</v>
      </c>
      <c r="E697" s="29">
        <v>13.0</v>
      </c>
      <c r="F697" s="29">
        <v>67.0</v>
      </c>
      <c r="G697" s="23" t="s">
        <v>394</v>
      </c>
      <c r="H697" s="23" t="s">
        <v>506</v>
      </c>
      <c r="I697" s="29">
        <v>29.0</v>
      </c>
      <c r="J697" s="29">
        <v>65.0</v>
      </c>
      <c r="K697" s="58">
        <v>2464.0</v>
      </c>
      <c r="L697" s="30">
        <f t="shared" si="8"/>
        <v>84965.51724</v>
      </c>
      <c r="M697" s="36"/>
    </row>
    <row r="698">
      <c r="A698" s="57">
        <v>40483.0</v>
      </c>
      <c r="B698" s="23" t="s">
        <v>293</v>
      </c>
      <c r="C698" s="29">
        <v>9.0</v>
      </c>
      <c r="D698" s="29">
        <v>3.0</v>
      </c>
      <c r="E698" s="29">
        <v>42.0</v>
      </c>
      <c r="F698" s="29">
        <v>91.0</v>
      </c>
      <c r="G698" s="23" t="s">
        <v>361</v>
      </c>
      <c r="H698" s="23" t="s">
        <v>433</v>
      </c>
      <c r="I698" s="29">
        <v>29.0</v>
      </c>
      <c r="J698" s="29">
        <v>55.0</v>
      </c>
      <c r="K698" s="58">
        <v>2246.0</v>
      </c>
      <c r="L698" s="30">
        <f t="shared" si="8"/>
        <v>77448.27586</v>
      </c>
      <c r="M698" s="36"/>
    </row>
    <row r="699">
      <c r="A699" s="57">
        <v>40483.0</v>
      </c>
      <c r="B699" s="23" t="s">
        <v>293</v>
      </c>
      <c r="C699" s="29">
        <v>9.0</v>
      </c>
      <c r="D699" s="29">
        <v>3.0</v>
      </c>
      <c r="E699" s="29">
        <v>44.0</v>
      </c>
      <c r="F699" s="29">
        <v>9.0</v>
      </c>
      <c r="G699" s="23" t="s">
        <v>352</v>
      </c>
      <c r="H699" s="23" t="s">
        <v>398</v>
      </c>
      <c r="I699" s="29">
        <v>29.0</v>
      </c>
      <c r="J699" s="29">
        <v>46.0</v>
      </c>
      <c r="K699" s="58">
        <v>1536.0</v>
      </c>
      <c r="L699" s="30">
        <f t="shared" si="8"/>
        <v>52965.51724</v>
      </c>
      <c r="M699" s="36"/>
    </row>
    <row r="700">
      <c r="A700" s="57">
        <v>40483.0</v>
      </c>
      <c r="B700" s="23" t="s">
        <v>293</v>
      </c>
      <c r="C700" s="29">
        <v>9.0</v>
      </c>
      <c r="D700" s="29">
        <v>3.0</v>
      </c>
      <c r="E700" s="29">
        <v>34.0</v>
      </c>
      <c r="F700" s="29">
        <v>31.0</v>
      </c>
      <c r="G700" s="23" t="s">
        <v>375</v>
      </c>
      <c r="H700" s="23" t="s">
        <v>461</v>
      </c>
      <c r="I700" s="29">
        <v>28.0</v>
      </c>
      <c r="J700" s="29">
        <v>53.0</v>
      </c>
      <c r="K700" s="58">
        <v>1147.0</v>
      </c>
      <c r="L700" s="30">
        <f t="shared" si="8"/>
        <v>40964.28571</v>
      </c>
      <c r="M700" s="36"/>
    </row>
    <row r="701">
      <c r="A701" s="57">
        <v>40483.0</v>
      </c>
      <c r="B701" s="23" t="s">
        <v>293</v>
      </c>
      <c r="C701" s="29">
        <v>9.0</v>
      </c>
      <c r="D701" s="29">
        <v>3.0</v>
      </c>
      <c r="E701" s="29">
        <v>39.0</v>
      </c>
      <c r="F701" s="29">
        <v>49.0</v>
      </c>
      <c r="G701" s="23" t="s">
        <v>440</v>
      </c>
      <c r="H701" s="23" t="s">
        <v>444</v>
      </c>
      <c r="I701" s="29">
        <v>28.0</v>
      </c>
      <c r="J701" s="29">
        <v>46.0</v>
      </c>
      <c r="K701" s="58">
        <v>1692.0</v>
      </c>
      <c r="L701" s="30">
        <f t="shared" si="8"/>
        <v>60428.57143</v>
      </c>
      <c r="M701" s="36"/>
    </row>
    <row r="702">
      <c r="A702" s="57">
        <v>40483.0</v>
      </c>
      <c r="B702" s="23" t="s">
        <v>293</v>
      </c>
      <c r="C702" s="29">
        <v>9.0</v>
      </c>
      <c r="D702" s="29">
        <v>3.0</v>
      </c>
      <c r="E702" s="29">
        <v>12.0</v>
      </c>
      <c r="F702" s="29">
        <v>127.0</v>
      </c>
      <c r="G702" s="23" t="s">
        <v>344</v>
      </c>
      <c r="H702" s="23" t="s">
        <v>452</v>
      </c>
      <c r="I702" s="29">
        <v>27.0</v>
      </c>
      <c r="J702" s="29">
        <v>47.0</v>
      </c>
      <c r="K702" s="58">
        <v>1042.0</v>
      </c>
      <c r="L702" s="30">
        <f t="shared" si="8"/>
        <v>38592.59259</v>
      </c>
      <c r="M702" s="36"/>
    </row>
    <row r="703">
      <c r="A703" s="57">
        <v>40483.0</v>
      </c>
      <c r="B703" s="23" t="s">
        <v>293</v>
      </c>
      <c r="C703" s="29">
        <v>9.0</v>
      </c>
      <c r="D703" s="29">
        <v>3.0</v>
      </c>
      <c r="E703" s="29">
        <v>13.0</v>
      </c>
      <c r="F703" s="29">
        <v>89.0</v>
      </c>
      <c r="G703" s="23" t="s">
        <v>394</v>
      </c>
      <c r="H703" s="23" t="s">
        <v>1671</v>
      </c>
      <c r="I703" s="29">
        <v>27.0</v>
      </c>
      <c r="J703" s="29">
        <v>47.0</v>
      </c>
      <c r="K703" s="29">
        <v>980.0</v>
      </c>
      <c r="L703" s="30">
        <f t="shared" si="8"/>
        <v>36296.2963</v>
      </c>
      <c r="M703" s="36"/>
    </row>
    <row r="704">
      <c r="A704" s="57">
        <v>40483.0</v>
      </c>
      <c r="B704" s="23" t="s">
        <v>293</v>
      </c>
      <c r="C704" s="29">
        <v>9.0</v>
      </c>
      <c r="D704" s="29">
        <v>3.0</v>
      </c>
      <c r="E704" s="29">
        <v>25.0</v>
      </c>
      <c r="F704" s="29">
        <v>5.0</v>
      </c>
      <c r="G704" s="23" t="s">
        <v>331</v>
      </c>
      <c r="H704" s="23" t="s">
        <v>401</v>
      </c>
      <c r="I704" s="29">
        <v>27.0</v>
      </c>
      <c r="J704" s="29">
        <v>38.0</v>
      </c>
      <c r="K704" s="58">
        <v>1409.0</v>
      </c>
      <c r="L704" s="30">
        <f t="shared" si="8"/>
        <v>52185.18519</v>
      </c>
      <c r="M704" s="36"/>
    </row>
    <row r="705">
      <c r="A705" s="57">
        <v>40483.0</v>
      </c>
      <c r="B705" s="23" t="s">
        <v>293</v>
      </c>
      <c r="C705" s="29">
        <v>9.0</v>
      </c>
      <c r="D705" s="29">
        <v>3.0</v>
      </c>
      <c r="E705" s="29">
        <v>39.0</v>
      </c>
      <c r="F705" s="29">
        <v>35.0</v>
      </c>
      <c r="G705" s="23" t="s">
        <v>440</v>
      </c>
      <c r="H705" s="23" t="s">
        <v>441</v>
      </c>
      <c r="I705" s="29">
        <v>27.0</v>
      </c>
      <c r="J705" s="29">
        <v>45.0</v>
      </c>
      <c r="K705" s="58">
        <v>1883.0</v>
      </c>
      <c r="L705" s="30">
        <f t="shared" si="8"/>
        <v>69740.74074</v>
      </c>
      <c r="M705" s="36"/>
    </row>
    <row r="706">
      <c r="A706" s="57">
        <v>40483.0</v>
      </c>
      <c r="B706" s="23" t="s">
        <v>293</v>
      </c>
      <c r="C706" s="29">
        <v>9.0</v>
      </c>
      <c r="D706" s="29">
        <v>3.0</v>
      </c>
      <c r="E706" s="29">
        <v>50.0</v>
      </c>
      <c r="F706" s="29">
        <v>7.0</v>
      </c>
      <c r="G706" s="23" t="s">
        <v>447</v>
      </c>
      <c r="H706" s="23" t="s">
        <v>449</v>
      </c>
      <c r="I706" s="29">
        <v>27.0</v>
      </c>
      <c r="J706" s="29">
        <v>46.0</v>
      </c>
      <c r="K706" s="58">
        <v>1377.0</v>
      </c>
      <c r="L706" s="30">
        <f t="shared" si="8"/>
        <v>51000</v>
      </c>
      <c r="M706" s="36"/>
    </row>
    <row r="707">
      <c r="A707" s="57">
        <v>40483.0</v>
      </c>
      <c r="B707" s="23" t="s">
        <v>293</v>
      </c>
      <c r="C707" s="29">
        <v>9.0</v>
      </c>
      <c r="D707" s="29">
        <v>3.0</v>
      </c>
      <c r="E707" s="29">
        <v>51.0</v>
      </c>
      <c r="F707" s="29">
        <v>59.0</v>
      </c>
      <c r="G707" s="23" t="s">
        <v>383</v>
      </c>
      <c r="H707" s="23" t="s">
        <v>384</v>
      </c>
      <c r="I707" s="29">
        <v>27.0</v>
      </c>
      <c r="J707" s="29">
        <v>49.0</v>
      </c>
      <c r="K707" s="58">
        <v>1892.0</v>
      </c>
      <c r="L707" s="30">
        <f t="shared" si="8"/>
        <v>70074.07407</v>
      </c>
      <c r="M707" s="36"/>
    </row>
    <row r="708">
      <c r="A708" s="57">
        <v>40483.0</v>
      </c>
      <c r="B708" s="23" t="s">
        <v>293</v>
      </c>
      <c r="C708" s="29">
        <v>9.0</v>
      </c>
      <c r="D708" s="29">
        <v>3.0</v>
      </c>
      <c r="E708" s="29">
        <v>44.0</v>
      </c>
      <c r="F708" s="29">
        <v>3.0</v>
      </c>
      <c r="G708" s="23" t="s">
        <v>352</v>
      </c>
      <c r="H708" s="23" t="s">
        <v>465</v>
      </c>
      <c r="I708" s="29">
        <v>26.0</v>
      </c>
      <c r="J708" s="29">
        <v>47.0</v>
      </c>
      <c r="K708" s="58">
        <v>2179.0</v>
      </c>
      <c r="L708" s="30">
        <f t="shared" si="8"/>
        <v>83807.69231</v>
      </c>
      <c r="M708" s="36"/>
    </row>
    <row r="709">
      <c r="A709" s="57">
        <v>40483.0</v>
      </c>
      <c r="B709" s="23" t="s">
        <v>293</v>
      </c>
      <c r="C709" s="29">
        <v>9.0</v>
      </c>
      <c r="D709" s="29">
        <v>3.0</v>
      </c>
      <c r="E709" s="29">
        <v>48.0</v>
      </c>
      <c r="F709" s="29">
        <v>29.0</v>
      </c>
      <c r="G709" s="23" t="s">
        <v>369</v>
      </c>
      <c r="H709" s="23" t="s">
        <v>457</v>
      </c>
      <c r="I709" s="29">
        <v>26.0</v>
      </c>
      <c r="J709" s="29">
        <v>58.0</v>
      </c>
      <c r="K709" s="58">
        <v>2156.0</v>
      </c>
      <c r="L709" s="30">
        <f t="shared" si="8"/>
        <v>82923.07692</v>
      </c>
      <c r="M709" s="36"/>
    </row>
    <row r="710">
      <c r="A710" s="57">
        <v>40483.0</v>
      </c>
      <c r="B710" s="23" t="s">
        <v>293</v>
      </c>
      <c r="C710" s="29">
        <v>9.0</v>
      </c>
      <c r="D710" s="29">
        <v>3.0</v>
      </c>
      <c r="E710" s="29">
        <v>48.0</v>
      </c>
      <c r="F710" s="29">
        <v>113.0</v>
      </c>
      <c r="G710" s="23" t="s">
        <v>369</v>
      </c>
      <c r="H710" s="23" t="s">
        <v>421</v>
      </c>
      <c r="I710" s="29">
        <v>26.0</v>
      </c>
      <c r="J710" s="29">
        <v>51.0</v>
      </c>
      <c r="K710" s="58">
        <v>1981.0</v>
      </c>
      <c r="L710" s="30">
        <f t="shared" si="8"/>
        <v>76192.30769</v>
      </c>
      <c r="M710" s="36"/>
    </row>
    <row r="711">
      <c r="A711" s="57">
        <v>40483.0</v>
      </c>
      <c r="B711" s="23" t="s">
        <v>293</v>
      </c>
      <c r="C711" s="29">
        <v>9.0</v>
      </c>
      <c r="D711" s="29">
        <v>3.0</v>
      </c>
      <c r="E711" s="29">
        <v>24.0</v>
      </c>
      <c r="F711" s="29">
        <v>5.0</v>
      </c>
      <c r="G711" s="23" t="s">
        <v>432</v>
      </c>
      <c r="H711" s="23" t="s">
        <v>507</v>
      </c>
      <c r="I711" s="29">
        <v>25.0</v>
      </c>
      <c r="J711" s="29">
        <v>51.0</v>
      </c>
      <c r="K711" s="58">
        <v>2664.0</v>
      </c>
      <c r="L711" s="30">
        <f t="shared" si="8"/>
        <v>106560</v>
      </c>
      <c r="M711" s="36"/>
    </row>
    <row r="712">
      <c r="A712" s="57">
        <v>40483.0</v>
      </c>
      <c r="B712" s="23" t="s">
        <v>293</v>
      </c>
      <c r="C712" s="29">
        <v>9.0</v>
      </c>
      <c r="D712" s="29">
        <v>3.0</v>
      </c>
      <c r="E712" s="29">
        <v>33.0</v>
      </c>
      <c r="F712" s="29">
        <v>15.0</v>
      </c>
      <c r="G712" s="23" t="s">
        <v>419</v>
      </c>
      <c r="H712" s="23" t="s">
        <v>485</v>
      </c>
      <c r="I712" s="29">
        <v>25.0</v>
      </c>
      <c r="J712" s="29">
        <v>42.0</v>
      </c>
      <c r="K712" s="58">
        <v>1101.0</v>
      </c>
      <c r="L712" s="30">
        <f t="shared" si="8"/>
        <v>44040</v>
      </c>
      <c r="M712" s="36"/>
    </row>
    <row r="713">
      <c r="A713" s="57">
        <v>40483.0</v>
      </c>
      <c r="B713" s="23" t="s">
        <v>293</v>
      </c>
      <c r="C713" s="29">
        <v>9.0</v>
      </c>
      <c r="D713" s="29">
        <v>3.0</v>
      </c>
      <c r="E713" s="29">
        <v>36.0</v>
      </c>
      <c r="F713" s="29">
        <v>27.0</v>
      </c>
      <c r="G713" s="23" t="s">
        <v>337</v>
      </c>
      <c r="H713" s="23" t="s">
        <v>476</v>
      </c>
      <c r="I713" s="29">
        <v>25.0</v>
      </c>
      <c r="J713" s="29">
        <v>33.0</v>
      </c>
      <c r="K713" s="58">
        <v>1218.0</v>
      </c>
      <c r="L713" s="30">
        <f t="shared" si="8"/>
        <v>48720</v>
      </c>
      <c r="M713" s="36"/>
    </row>
    <row r="714">
      <c r="A714" s="57">
        <v>40483.0</v>
      </c>
      <c r="B714" s="23" t="s">
        <v>293</v>
      </c>
      <c r="C714" s="29">
        <v>9.0</v>
      </c>
      <c r="D714" s="29">
        <v>3.0</v>
      </c>
      <c r="E714" s="29">
        <v>26.0</v>
      </c>
      <c r="F714" s="29">
        <v>125.0</v>
      </c>
      <c r="G714" s="23" t="s">
        <v>458</v>
      </c>
      <c r="H714" s="23" t="s">
        <v>459</v>
      </c>
      <c r="I714" s="29">
        <v>24.0</v>
      </c>
      <c r="J714" s="29">
        <v>48.0</v>
      </c>
      <c r="K714" s="58">
        <v>2026.0</v>
      </c>
      <c r="L714" s="30">
        <f t="shared" si="8"/>
        <v>84416.66667</v>
      </c>
      <c r="M714" s="36"/>
    </row>
    <row r="715">
      <c r="A715" s="57">
        <v>40483.0</v>
      </c>
      <c r="B715" s="23" t="s">
        <v>293</v>
      </c>
      <c r="C715" s="29">
        <v>9.0</v>
      </c>
      <c r="D715" s="29">
        <v>3.0</v>
      </c>
      <c r="E715" s="29">
        <v>27.0</v>
      </c>
      <c r="F715" s="29">
        <v>53.0</v>
      </c>
      <c r="G715" s="23" t="s">
        <v>410</v>
      </c>
      <c r="H715" s="23" t="s">
        <v>411</v>
      </c>
      <c r="I715" s="29">
        <v>24.0</v>
      </c>
      <c r="J715" s="29">
        <v>57.0</v>
      </c>
      <c r="K715" s="58">
        <v>3475.0</v>
      </c>
      <c r="L715" s="30">
        <f t="shared" si="8"/>
        <v>144791.6667</v>
      </c>
      <c r="M715" s="36"/>
    </row>
    <row r="716">
      <c r="A716" s="57">
        <v>40483.0</v>
      </c>
      <c r="B716" s="23" t="s">
        <v>293</v>
      </c>
      <c r="C716" s="29">
        <v>9.0</v>
      </c>
      <c r="D716" s="29">
        <v>3.0</v>
      </c>
      <c r="E716" s="29">
        <v>34.0</v>
      </c>
      <c r="F716" s="29">
        <v>35.0</v>
      </c>
      <c r="G716" s="23" t="s">
        <v>375</v>
      </c>
      <c r="H716" s="23" t="s">
        <v>880</v>
      </c>
      <c r="I716" s="29">
        <v>24.0</v>
      </c>
      <c r="J716" s="29">
        <v>44.0</v>
      </c>
      <c r="K716" s="58">
        <v>1808.0</v>
      </c>
      <c r="L716" s="30">
        <f t="shared" si="8"/>
        <v>75333.33333</v>
      </c>
      <c r="M716" s="36"/>
    </row>
    <row r="717">
      <c r="A717" s="57">
        <v>40483.0</v>
      </c>
      <c r="B717" s="23" t="s">
        <v>293</v>
      </c>
      <c r="C717" s="29">
        <v>9.0</v>
      </c>
      <c r="D717" s="29">
        <v>3.0</v>
      </c>
      <c r="E717" s="29">
        <v>36.0</v>
      </c>
      <c r="F717" s="29">
        <v>71.0</v>
      </c>
      <c r="G717" s="23" t="s">
        <v>337</v>
      </c>
      <c r="H717" s="23" t="s">
        <v>366</v>
      </c>
      <c r="I717" s="29">
        <v>24.0</v>
      </c>
      <c r="J717" s="29">
        <v>31.0</v>
      </c>
      <c r="K717" s="29">
        <v>932.0</v>
      </c>
      <c r="L717" s="30">
        <f t="shared" si="8"/>
        <v>38833.33333</v>
      </c>
      <c r="M717" s="36"/>
    </row>
    <row r="718">
      <c r="A718" s="57">
        <v>40483.0</v>
      </c>
      <c r="B718" s="23" t="s">
        <v>293</v>
      </c>
      <c r="C718" s="29">
        <v>9.0</v>
      </c>
      <c r="D718" s="29">
        <v>3.0</v>
      </c>
      <c r="E718" s="29">
        <v>6.0</v>
      </c>
      <c r="F718" s="29">
        <v>1.0</v>
      </c>
      <c r="G718" s="23" t="s">
        <v>346</v>
      </c>
      <c r="H718" s="23" t="s">
        <v>697</v>
      </c>
      <c r="I718" s="29">
        <v>23.0</v>
      </c>
      <c r="J718" s="29">
        <v>48.0</v>
      </c>
      <c r="K718" s="58">
        <v>1398.0</v>
      </c>
      <c r="L718" s="30">
        <f t="shared" si="8"/>
        <v>60782.6087</v>
      </c>
      <c r="M718" s="36"/>
    </row>
    <row r="719">
      <c r="A719" s="57">
        <v>40483.0</v>
      </c>
      <c r="B719" s="23" t="s">
        <v>293</v>
      </c>
      <c r="C719" s="29">
        <v>9.0</v>
      </c>
      <c r="D719" s="29">
        <v>3.0</v>
      </c>
      <c r="E719" s="29">
        <v>12.0</v>
      </c>
      <c r="F719" s="29">
        <v>105.0</v>
      </c>
      <c r="G719" s="23" t="s">
        <v>344</v>
      </c>
      <c r="H719" s="23" t="s">
        <v>686</v>
      </c>
      <c r="I719" s="29">
        <v>23.0</v>
      </c>
      <c r="J719" s="29">
        <v>33.0</v>
      </c>
      <c r="K719" s="29">
        <v>662.0</v>
      </c>
      <c r="L719" s="30">
        <f t="shared" si="8"/>
        <v>28782.6087</v>
      </c>
      <c r="M719" s="36"/>
    </row>
    <row r="720">
      <c r="A720" s="57">
        <v>40483.0</v>
      </c>
      <c r="B720" s="23" t="s">
        <v>293</v>
      </c>
      <c r="C720" s="29">
        <v>9.0</v>
      </c>
      <c r="D720" s="29">
        <v>3.0</v>
      </c>
      <c r="E720" s="29">
        <v>23.0</v>
      </c>
      <c r="F720" s="29">
        <v>31.0</v>
      </c>
      <c r="G720" s="23" t="s">
        <v>491</v>
      </c>
      <c r="H720" s="23" t="s">
        <v>500</v>
      </c>
      <c r="I720" s="29">
        <v>22.0</v>
      </c>
      <c r="J720" s="29">
        <v>40.0</v>
      </c>
      <c r="K720" s="58">
        <v>1135.0</v>
      </c>
      <c r="L720" s="30">
        <f t="shared" si="8"/>
        <v>51590.90909</v>
      </c>
      <c r="M720" s="36"/>
    </row>
    <row r="721">
      <c r="A721" s="57">
        <v>40483.0</v>
      </c>
      <c r="B721" s="23" t="s">
        <v>293</v>
      </c>
      <c r="C721" s="29">
        <v>9.0</v>
      </c>
      <c r="D721" s="29">
        <v>3.0</v>
      </c>
      <c r="E721" s="29">
        <v>34.0</v>
      </c>
      <c r="F721" s="29">
        <v>25.0</v>
      </c>
      <c r="G721" s="23" t="s">
        <v>375</v>
      </c>
      <c r="H721" s="23" t="s">
        <v>1398</v>
      </c>
      <c r="I721" s="29">
        <v>22.0</v>
      </c>
      <c r="J721" s="29">
        <v>31.0</v>
      </c>
      <c r="K721" s="58">
        <v>1288.0</v>
      </c>
      <c r="L721" s="30">
        <f t="shared" si="8"/>
        <v>58545.45455</v>
      </c>
      <c r="M721" s="36"/>
    </row>
    <row r="722">
      <c r="A722" s="57">
        <v>40483.0</v>
      </c>
      <c r="B722" s="23" t="s">
        <v>293</v>
      </c>
      <c r="C722" s="29">
        <v>9.0</v>
      </c>
      <c r="D722" s="29">
        <v>3.0</v>
      </c>
      <c r="E722" s="29">
        <v>36.0</v>
      </c>
      <c r="F722" s="29">
        <v>55.0</v>
      </c>
      <c r="G722" s="23" t="s">
        <v>337</v>
      </c>
      <c r="H722" s="23" t="s">
        <v>414</v>
      </c>
      <c r="I722" s="29">
        <v>22.0</v>
      </c>
      <c r="J722" s="29">
        <v>31.0</v>
      </c>
      <c r="K722" s="58">
        <v>1124.0</v>
      </c>
      <c r="L722" s="30">
        <f t="shared" si="8"/>
        <v>51090.90909</v>
      </c>
      <c r="M722" s="36"/>
    </row>
    <row r="723">
      <c r="A723" s="57">
        <v>40483.0</v>
      </c>
      <c r="B723" s="23" t="s">
        <v>293</v>
      </c>
      <c r="C723" s="29">
        <v>9.0</v>
      </c>
      <c r="D723" s="29">
        <v>3.0</v>
      </c>
      <c r="E723" s="29">
        <v>13.0</v>
      </c>
      <c r="F723" s="29">
        <v>135.0</v>
      </c>
      <c r="G723" s="23" t="s">
        <v>394</v>
      </c>
      <c r="H723" s="23" t="s">
        <v>473</v>
      </c>
      <c r="I723" s="29">
        <v>21.0</v>
      </c>
      <c r="J723" s="29">
        <v>46.0</v>
      </c>
      <c r="K723" s="29">
        <v>-771.0</v>
      </c>
      <c r="L723" s="30">
        <f t="shared" si="8"/>
        <v>-36714.28571</v>
      </c>
      <c r="M723" s="36"/>
    </row>
    <row r="724">
      <c r="A724" s="57">
        <v>40483.0</v>
      </c>
      <c r="B724" s="23" t="s">
        <v>293</v>
      </c>
      <c r="C724" s="29">
        <v>9.0</v>
      </c>
      <c r="D724" s="29">
        <v>3.0</v>
      </c>
      <c r="E724" s="29">
        <v>42.0</v>
      </c>
      <c r="F724" s="29">
        <v>77.0</v>
      </c>
      <c r="G724" s="23" t="s">
        <v>361</v>
      </c>
      <c r="H724" s="23" t="s">
        <v>1156</v>
      </c>
      <c r="I724" s="29">
        <v>21.0</v>
      </c>
      <c r="J724" s="29">
        <v>44.0</v>
      </c>
      <c r="K724" s="29">
        <v>799.0</v>
      </c>
      <c r="L724" s="30">
        <f t="shared" si="8"/>
        <v>38047.61905</v>
      </c>
      <c r="M724" s="36"/>
    </row>
    <row r="725">
      <c r="A725" s="57">
        <v>40483.0</v>
      </c>
      <c r="B725" s="23" t="s">
        <v>293</v>
      </c>
      <c r="C725" s="29">
        <v>9.0</v>
      </c>
      <c r="D725" s="29">
        <v>3.0</v>
      </c>
      <c r="E725" s="29">
        <v>6.0</v>
      </c>
      <c r="F725" s="29">
        <v>75.0</v>
      </c>
      <c r="G725" s="23" t="s">
        <v>346</v>
      </c>
      <c r="H725" s="23" t="s">
        <v>505</v>
      </c>
      <c r="I725" s="29">
        <v>20.0</v>
      </c>
      <c r="J725" s="29">
        <v>28.0</v>
      </c>
      <c r="K725" s="58">
        <v>2247.0</v>
      </c>
      <c r="L725" s="30">
        <f t="shared" si="8"/>
        <v>112350</v>
      </c>
      <c r="M725" s="36"/>
    </row>
    <row r="726">
      <c r="A726" s="57">
        <v>40483.0</v>
      </c>
      <c r="B726" s="23" t="s">
        <v>293</v>
      </c>
      <c r="C726" s="29">
        <v>9.0</v>
      </c>
      <c r="D726" s="29">
        <v>3.0</v>
      </c>
      <c r="E726" s="29">
        <v>6.0</v>
      </c>
      <c r="F726" s="29">
        <v>85.0</v>
      </c>
      <c r="G726" s="23" t="s">
        <v>346</v>
      </c>
      <c r="H726" s="23" t="s">
        <v>480</v>
      </c>
      <c r="I726" s="29">
        <v>20.0</v>
      </c>
      <c r="J726" s="29">
        <v>32.0</v>
      </c>
      <c r="K726" s="58">
        <v>1345.0</v>
      </c>
      <c r="L726" s="30">
        <f t="shared" si="8"/>
        <v>67250</v>
      </c>
      <c r="M726" s="36"/>
    </row>
    <row r="727">
      <c r="A727" s="57">
        <v>40483.0</v>
      </c>
      <c r="B727" s="23" t="s">
        <v>293</v>
      </c>
      <c r="C727" s="29">
        <v>9.0</v>
      </c>
      <c r="D727" s="29">
        <v>3.0</v>
      </c>
      <c r="E727" s="29">
        <v>12.0</v>
      </c>
      <c r="F727" s="29">
        <v>21.0</v>
      </c>
      <c r="G727" s="23" t="s">
        <v>344</v>
      </c>
      <c r="H727" s="23" t="s">
        <v>498</v>
      </c>
      <c r="I727" s="29">
        <v>20.0</v>
      </c>
      <c r="J727" s="29">
        <v>27.0</v>
      </c>
      <c r="K727" s="58">
        <v>1168.0</v>
      </c>
      <c r="L727" s="30">
        <f t="shared" si="8"/>
        <v>58400</v>
      </c>
      <c r="M727" s="36"/>
    </row>
    <row r="728">
      <c r="A728" s="57">
        <v>40483.0</v>
      </c>
      <c r="B728" s="23" t="s">
        <v>293</v>
      </c>
      <c r="C728" s="29">
        <v>9.0</v>
      </c>
      <c r="D728" s="29">
        <v>3.0</v>
      </c>
      <c r="E728" s="29">
        <v>34.0</v>
      </c>
      <c r="F728" s="29">
        <v>39.0</v>
      </c>
      <c r="G728" s="23" t="s">
        <v>375</v>
      </c>
      <c r="H728" s="23" t="s">
        <v>511</v>
      </c>
      <c r="I728" s="29">
        <v>20.0</v>
      </c>
      <c r="J728" s="29">
        <v>28.0</v>
      </c>
      <c r="K728" s="29">
        <v>683.0</v>
      </c>
      <c r="L728" s="30">
        <f t="shared" si="8"/>
        <v>34150</v>
      </c>
      <c r="M728" s="36"/>
    </row>
    <row r="729">
      <c r="A729" s="57">
        <v>40483.0</v>
      </c>
      <c r="B729" s="23" t="s">
        <v>293</v>
      </c>
      <c r="C729" s="29">
        <v>9.0</v>
      </c>
      <c r="D729" s="29">
        <v>3.0</v>
      </c>
      <c r="E729" s="29">
        <v>12.0</v>
      </c>
      <c r="F729" s="29">
        <v>115.0</v>
      </c>
      <c r="G729" s="23" t="s">
        <v>344</v>
      </c>
      <c r="H729" s="23" t="s">
        <v>484</v>
      </c>
      <c r="I729" s="29">
        <v>19.0</v>
      </c>
      <c r="J729" s="29">
        <v>33.0</v>
      </c>
      <c r="K729" s="29">
        <v>709.0</v>
      </c>
      <c r="L729" s="30">
        <f t="shared" si="8"/>
        <v>37315.78947</v>
      </c>
      <c r="M729" s="36"/>
    </row>
    <row r="730">
      <c r="A730" s="57">
        <v>40483.0</v>
      </c>
      <c r="B730" s="23" t="s">
        <v>293</v>
      </c>
      <c r="C730" s="29">
        <v>9.0</v>
      </c>
      <c r="D730" s="29">
        <v>3.0</v>
      </c>
      <c r="E730" s="29">
        <v>12.0</v>
      </c>
      <c r="F730" s="29">
        <v>117.0</v>
      </c>
      <c r="G730" s="23" t="s">
        <v>344</v>
      </c>
      <c r="H730" s="23" t="s">
        <v>816</v>
      </c>
      <c r="I730" s="29">
        <v>19.0</v>
      </c>
      <c r="J730" s="29">
        <v>48.0</v>
      </c>
      <c r="K730" s="58">
        <v>1054.0</v>
      </c>
      <c r="L730" s="30">
        <f t="shared" si="8"/>
        <v>55473.68421</v>
      </c>
      <c r="M730" s="36"/>
    </row>
    <row r="731">
      <c r="A731" s="57">
        <v>40483.0</v>
      </c>
      <c r="B731" s="23" t="s">
        <v>293</v>
      </c>
      <c r="C731" s="29">
        <v>9.0</v>
      </c>
      <c r="D731" s="29">
        <v>3.0</v>
      </c>
      <c r="E731" s="29">
        <v>34.0</v>
      </c>
      <c r="F731" s="29">
        <v>7.0</v>
      </c>
      <c r="G731" s="23" t="s">
        <v>375</v>
      </c>
      <c r="H731" s="23" t="s">
        <v>1470</v>
      </c>
      <c r="I731" s="29">
        <v>19.0</v>
      </c>
      <c r="J731" s="29">
        <v>28.0</v>
      </c>
      <c r="K731" s="58">
        <v>1221.0</v>
      </c>
      <c r="L731" s="30">
        <f t="shared" si="8"/>
        <v>64263.15789</v>
      </c>
      <c r="M731" s="36"/>
    </row>
    <row r="732">
      <c r="A732" s="57">
        <v>40483.0</v>
      </c>
      <c r="B732" s="23" t="s">
        <v>293</v>
      </c>
      <c r="C732" s="29">
        <v>9.0</v>
      </c>
      <c r="D732" s="29">
        <v>3.0</v>
      </c>
      <c r="E732" s="29">
        <v>37.0</v>
      </c>
      <c r="F732" s="29">
        <v>133.0</v>
      </c>
      <c r="G732" s="23" t="s">
        <v>389</v>
      </c>
      <c r="H732" s="23" t="s">
        <v>1253</v>
      </c>
      <c r="I732" s="29">
        <v>19.0</v>
      </c>
      <c r="J732" s="29">
        <v>25.0</v>
      </c>
      <c r="K732" s="29">
        <v>463.0</v>
      </c>
      <c r="L732" s="30">
        <f t="shared" si="8"/>
        <v>24368.42105</v>
      </c>
      <c r="M732" s="36"/>
    </row>
    <row r="733">
      <c r="A733" s="57">
        <v>40483.0</v>
      </c>
      <c r="B733" s="23" t="s">
        <v>293</v>
      </c>
      <c r="C733" s="29">
        <v>9.0</v>
      </c>
      <c r="D733" s="29">
        <v>3.0</v>
      </c>
      <c r="E733" s="29">
        <v>42.0</v>
      </c>
      <c r="F733" s="29">
        <v>45.0</v>
      </c>
      <c r="G733" s="23" t="s">
        <v>361</v>
      </c>
      <c r="H733" s="23" t="s">
        <v>512</v>
      </c>
      <c r="I733" s="29">
        <v>19.0</v>
      </c>
      <c r="J733" s="29">
        <v>37.0</v>
      </c>
      <c r="K733" s="58">
        <v>1702.0</v>
      </c>
      <c r="L733" s="30">
        <f t="shared" si="8"/>
        <v>89578.94737</v>
      </c>
      <c r="M733" s="36"/>
    </row>
    <row r="734">
      <c r="A734" s="57">
        <v>40483.0</v>
      </c>
      <c r="B734" s="23" t="s">
        <v>293</v>
      </c>
      <c r="C734" s="29">
        <v>9.0</v>
      </c>
      <c r="D734" s="29">
        <v>3.0</v>
      </c>
      <c r="E734" s="29">
        <v>45.0</v>
      </c>
      <c r="F734" s="29">
        <v>19.0</v>
      </c>
      <c r="G734" s="23" t="s">
        <v>624</v>
      </c>
      <c r="H734" s="23" t="s">
        <v>732</v>
      </c>
      <c r="I734" s="29">
        <v>19.0</v>
      </c>
      <c r="J734" s="29">
        <v>23.0</v>
      </c>
      <c r="K734" s="29">
        <v>458.0</v>
      </c>
      <c r="L734" s="30">
        <f t="shared" si="8"/>
        <v>24105.26316</v>
      </c>
      <c r="M734" s="36"/>
    </row>
    <row r="735">
      <c r="A735" s="57">
        <v>40483.0</v>
      </c>
      <c r="B735" s="23" t="s">
        <v>293</v>
      </c>
      <c r="C735" s="29">
        <v>9.0</v>
      </c>
      <c r="D735" s="29">
        <v>3.0</v>
      </c>
      <c r="E735" s="29">
        <v>12.0</v>
      </c>
      <c r="F735" s="29">
        <v>101.0</v>
      </c>
      <c r="G735" s="23" t="s">
        <v>344</v>
      </c>
      <c r="H735" s="23" t="s">
        <v>483</v>
      </c>
      <c r="I735" s="29">
        <v>18.0</v>
      </c>
      <c r="J735" s="29">
        <v>36.0</v>
      </c>
      <c r="K735" s="29">
        <v>739.0</v>
      </c>
      <c r="L735" s="30">
        <f t="shared" si="8"/>
        <v>41055.55556</v>
      </c>
      <c r="M735" s="36"/>
    </row>
    <row r="736">
      <c r="A736" s="57">
        <v>40483.0</v>
      </c>
      <c r="B736" s="23" t="s">
        <v>293</v>
      </c>
      <c r="C736" s="29">
        <v>9.0</v>
      </c>
      <c r="D736" s="29">
        <v>3.0</v>
      </c>
      <c r="E736" s="29">
        <v>24.0</v>
      </c>
      <c r="F736" s="29">
        <v>33.0</v>
      </c>
      <c r="G736" s="23" t="s">
        <v>432</v>
      </c>
      <c r="H736" s="23" t="s">
        <v>508</v>
      </c>
      <c r="I736" s="29">
        <v>18.0</v>
      </c>
      <c r="J736" s="29">
        <v>26.0</v>
      </c>
      <c r="K736" s="29">
        <v>458.0</v>
      </c>
      <c r="L736" s="30">
        <f t="shared" si="8"/>
        <v>25444.44444</v>
      </c>
      <c r="M736" s="36"/>
    </row>
    <row r="737">
      <c r="A737" s="57">
        <v>40483.0</v>
      </c>
      <c r="B737" s="23" t="s">
        <v>293</v>
      </c>
      <c r="C737" s="29">
        <v>9.0</v>
      </c>
      <c r="D737" s="29">
        <v>3.0</v>
      </c>
      <c r="E737" s="29">
        <v>36.0</v>
      </c>
      <c r="F737" s="29">
        <v>91.0</v>
      </c>
      <c r="G737" s="23" t="s">
        <v>337</v>
      </c>
      <c r="H737" s="23" t="s">
        <v>1263</v>
      </c>
      <c r="I737" s="29">
        <v>18.0</v>
      </c>
      <c r="J737" s="29">
        <v>27.0</v>
      </c>
      <c r="K737" s="29">
        <v>854.0</v>
      </c>
      <c r="L737" s="30">
        <f t="shared" si="8"/>
        <v>47444.44444</v>
      </c>
      <c r="M737" s="36"/>
    </row>
    <row r="738">
      <c r="A738" s="57">
        <v>40483.0</v>
      </c>
      <c r="B738" s="23" t="s">
        <v>293</v>
      </c>
      <c r="C738" s="29">
        <v>9.0</v>
      </c>
      <c r="D738" s="29">
        <v>3.0</v>
      </c>
      <c r="E738" s="29">
        <v>4.0</v>
      </c>
      <c r="F738" s="29">
        <v>19.0</v>
      </c>
      <c r="G738" s="23" t="s">
        <v>357</v>
      </c>
      <c r="H738" s="23" t="s">
        <v>834</v>
      </c>
      <c r="I738" s="29">
        <v>17.0</v>
      </c>
      <c r="J738" s="29">
        <v>26.0</v>
      </c>
      <c r="K738" s="29">
        <v>672.0</v>
      </c>
      <c r="L738" s="30">
        <f t="shared" si="8"/>
        <v>39529.41176</v>
      </c>
      <c r="M738" s="36"/>
    </row>
    <row r="739">
      <c r="A739" s="57">
        <v>40483.0</v>
      </c>
      <c r="B739" s="23" t="s">
        <v>293</v>
      </c>
      <c r="C739" s="29">
        <v>9.0</v>
      </c>
      <c r="D739" s="29">
        <v>3.0</v>
      </c>
      <c r="E739" s="29">
        <v>8.0</v>
      </c>
      <c r="F739" s="29">
        <v>13.0</v>
      </c>
      <c r="G739" s="23" t="s">
        <v>739</v>
      </c>
      <c r="H739" s="23" t="s">
        <v>882</v>
      </c>
      <c r="I739" s="29">
        <v>17.0</v>
      </c>
      <c r="J739" s="29">
        <v>34.0</v>
      </c>
      <c r="K739" s="29">
        <v>964.0</v>
      </c>
      <c r="L739" s="30">
        <f t="shared" si="8"/>
        <v>56705.88235</v>
      </c>
      <c r="M739" s="36"/>
    </row>
    <row r="740">
      <c r="A740" s="57">
        <v>40483.0</v>
      </c>
      <c r="B740" s="23" t="s">
        <v>293</v>
      </c>
      <c r="C740" s="29">
        <v>9.0</v>
      </c>
      <c r="D740" s="29">
        <v>3.0</v>
      </c>
      <c r="E740" s="29">
        <v>33.0</v>
      </c>
      <c r="F740" s="29">
        <v>5.0</v>
      </c>
      <c r="G740" s="23" t="s">
        <v>419</v>
      </c>
      <c r="H740" s="23" t="s">
        <v>884</v>
      </c>
      <c r="I740" s="29">
        <v>17.0</v>
      </c>
      <c r="J740" s="29">
        <v>33.0</v>
      </c>
      <c r="K740" s="29">
        <v>494.0</v>
      </c>
      <c r="L740" s="30">
        <f t="shared" si="8"/>
        <v>29058.82353</v>
      </c>
      <c r="M740" s="36"/>
    </row>
    <row r="741">
      <c r="A741" s="57">
        <v>40483.0</v>
      </c>
      <c r="B741" s="23" t="s">
        <v>293</v>
      </c>
      <c r="C741" s="29">
        <v>9.0</v>
      </c>
      <c r="D741" s="29">
        <v>3.0</v>
      </c>
      <c r="E741" s="29">
        <v>51.0</v>
      </c>
      <c r="F741" s="29">
        <v>13.0</v>
      </c>
      <c r="G741" s="23" t="s">
        <v>383</v>
      </c>
      <c r="H741" s="23" t="s">
        <v>773</v>
      </c>
      <c r="I741" s="29">
        <v>17.0</v>
      </c>
      <c r="J741" s="29">
        <v>23.0</v>
      </c>
      <c r="K741" s="29">
        <v>847.0</v>
      </c>
      <c r="L741" s="30">
        <f t="shared" si="8"/>
        <v>49823.52941</v>
      </c>
      <c r="M741" s="36"/>
    </row>
    <row r="742">
      <c r="A742" s="57">
        <v>40483.0</v>
      </c>
      <c r="B742" s="23" t="s">
        <v>293</v>
      </c>
      <c r="C742" s="29">
        <v>9.0</v>
      </c>
      <c r="D742" s="29">
        <v>3.0</v>
      </c>
      <c r="E742" s="29">
        <v>51.0</v>
      </c>
      <c r="F742" s="29">
        <v>810.0</v>
      </c>
      <c r="G742" s="23" t="s">
        <v>383</v>
      </c>
      <c r="H742" s="23" t="s">
        <v>1350</v>
      </c>
      <c r="I742" s="29">
        <v>17.0</v>
      </c>
      <c r="J742" s="29">
        <v>33.0</v>
      </c>
      <c r="K742" s="29">
        <v>537.0</v>
      </c>
      <c r="L742" s="30">
        <f t="shared" si="8"/>
        <v>31588.23529</v>
      </c>
      <c r="M742" s="36"/>
    </row>
    <row r="743">
      <c r="A743" s="57">
        <v>40483.0</v>
      </c>
      <c r="B743" s="23" t="s">
        <v>293</v>
      </c>
      <c r="C743" s="29">
        <v>9.0</v>
      </c>
      <c r="D743" s="29">
        <v>3.0</v>
      </c>
      <c r="E743" s="29">
        <v>8.0</v>
      </c>
      <c r="F743" s="29">
        <v>31.0</v>
      </c>
      <c r="G743" s="23" t="s">
        <v>739</v>
      </c>
      <c r="H743" s="23" t="s">
        <v>740</v>
      </c>
      <c r="I743" s="29">
        <v>16.0</v>
      </c>
      <c r="J743" s="29">
        <v>28.0</v>
      </c>
      <c r="K743" s="58">
        <v>1530.0</v>
      </c>
      <c r="L743" s="30">
        <f t="shared" si="8"/>
        <v>95625</v>
      </c>
      <c r="M743" s="36"/>
    </row>
    <row r="744">
      <c r="A744" s="57">
        <v>40483.0</v>
      </c>
      <c r="B744" s="23" t="s">
        <v>293</v>
      </c>
      <c r="C744" s="29">
        <v>9.0</v>
      </c>
      <c r="D744" s="29">
        <v>3.0</v>
      </c>
      <c r="E744" s="29">
        <v>18.0</v>
      </c>
      <c r="F744" s="29">
        <v>97.0</v>
      </c>
      <c r="G744" s="23" t="s">
        <v>1455</v>
      </c>
      <c r="H744" s="23" t="s">
        <v>864</v>
      </c>
      <c r="I744" s="29">
        <v>16.0</v>
      </c>
      <c r="J744" s="29">
        <v>28.0</v>
      </c>
      <c r="K744" s="29">
        <v>863.0</v>
      </c>
      <c r="L744" s="30">
        <f t="shared" si="8"/>
        <v>53937.5</v>
      </c>
      <c r="M744" s="36"/>
    </row>
    <row r="745">
      <c r="A745" s="57">
        <v>40483.0</v>
      </c>
      <c r="B745" s="23" t="s">
        <v>293</v>
      </c>
      <c r="C745" s="29">
        <v>9.0</v>
      </c>
      <c r="D745" s="29">
        <v>3.0</v>
      </c>
      <c r="E745" s="29">
        <v>19.0</v>
      </c>
      <c r="F745" s="29">
        <v>163.0</v>
      </c>
      <c r="G745" s="23" t="s">
        <v>1458</v>
      </c>
      <c r="H745" s="23" t="s">
        <v>1460</v>
      </c>
      <c r="I745" s="29">
        <v>16.0</v>
      </c>
      <c r="J745" s="29">
        <v>34.0</v>
      </c>
      <c r="K745" s="29">
        <v>524.0</v>
      </c>
      <c r="L745" s="30">
        <f t="shared" si="8"/>
        <v>32750</v>
      </c>
      <c r="M745" s="36"/>
    </row>
    <row r="746">
      <c r="A746" s="57">
        <v>40483.0</v>
      </c>
      <c r="B746" s="23" t="s">
        <v>293</v>
      </c>
      <c r="C746" s="29">
        <v>9.0</v>
      </c>
      <c r="D746" s="29">
        <v>3.0</v>
      </c>
      <c r="E746" s="29">
        <v>24.0</v>
      </c>
      <c r="F746" s="29">
        <v>510.0</v>
      </c>
      <c r="G746" s="23" t="s">
        <v>432</v>
      </c>
      <c r="H746" s="23" t="s">
        <v>782</v>
      </c>
      <c r="I746" s="29">
        <v>16.0</v>
      </c>
      <c r="J746" s="29">
        <v>37.0</v>
      </c>
      <c r="K746" s="58">
        <v>1247.0</v>
      </c>
      <c r="L746" s="30">
        <f t="shared" si="8"/>
        <v>77937.5</v>
      </c>
      <c r="M746" s="36"/>
    </row>
    <row r="747">
      <c r="A747" s="57">
        <v>40483.0</v>
      </c>
      <c r="B747" s="23" t="s">
        <v>293</v>
      </c>
      <c r="C747" s="29">
        <v>9.0</v>
      </c>
      <c r="D747" s="29">
        <v>3.0</v>
      </c>
      <c r="E747" s="29">
        <v>48.0</v>
      </c>
      <c r="F747" s="29">
        <v>439.0</v>
      </c>
      <c r="G747" s="23" t="s">
        <v>369</v>
      </c>
      <c r="H747" s="23" t="s">
        <v>764</v>
      </c>
      <c r="I747" s="29">
        <v>16.0</v>
      </c>
      <c r="J747" s="29">
        <v>29.0</v>
      </c>
      <c r="K747" s="29">
        <v>727.0</v>
      </c>
      <c r="L747" s="30">
        <f t="shared" si="8"/>
        <v>45437.5</v>
      </c>
      <c r="M747" s="36"/>
    </row>
    <row r="748">
      <c r="A748" s="57">
        <v>40483.0</v>
      </c>
      <c r="B748" s="23" t="s">
        <v>293</v>
      </c>
      <c r="C748" s="29">
        <v>9.0</v>
      </c>
      <c r="D748" s="29">
        <v>3.0</v>
      </c>
      <c r="E748" s="29">
        <v>48.0</v>
      </c>
      <c r="F748" s="29">
        <v>453.0</v>
      </c>
      <c r="G748" s="23" t="s">
        <v>369</v>
      </c>
      <c r="H748" s="23" t="s">
        <v>371</v>
      </c>
      <c r="I748" s="29">
        <v>16.0</v>
      </c>
      <c r="J748" s="29">
        <v>25.0</v>
      </c>
      <c r="K748" s="29">
        <v>552.0</v>
      </c>
      <c r="L748" s="30">
        <f t="shared" si="8"/>
        <v>34500</v>
      </c>
      <c r="M748" s="36"/>
    </row>
    <row r="749">
      <c r="A749" s="57">
        <v>40483.0</v>
      </c>
      <c r="B749" s="23" t="s">
        <v>293</v>
      </c>
      <c r="C749" s="29">
        <v>9.0</v>
      </c>
      <c r="D749" s="29">
        <v>3.0</v>
      </c>
      <c r="E749" s="29">
        <v>26.0</v>
      </c>
      <c r="F749" s="29">
        <v>163.0</v>
      </c>
      <c r="G749" s="23" t="s">
        <v>458</v>
      </c>
      <c r="H749" s="23" t="s">
        <v>1285</v>
      </c>
      <c r="I749" s="29">
        <v>15.0</v>
      </c>
      <c r="J749" s="29">
        <v>30.0</v>
      </c>
      <c r="K749" s="58">
        <v>1485.0</v>
      </c>
      <c r="L749" s="30">
        <f t="shared" si="8"/>
        <v>99000</v>
      </c>
      <c r="M749" s="36"/>
    </row>
    <row r="750">
      <c r="A750" s="57">
        <v>40483.0</v>
      </c>
      <c r="B750" s="23" t="s">
        <v>293</v>
      </c>
      <c r="C750" s="29">
        <v>9.0</v>
      </c>
      <c r="D750" s="29">
        <v>3.0</v>
      </c>
      <c r="E750" s="29">
        <v>31.0</v>
      </c>
      <c r="F750" s="29">
        <v>55.0</v>
      </c>
      <c r="G750" s="23" t="s">
        <v>1466</v>
      </c>
      <c r="H750" s="23" t="s">
        <v>1467</v>
      </c>
      <c r="I750" s="29">
        <v>15.0</v>
      </c>
      <c r="J750" s="29">
        <v>35.0</v>
      </c>
      <c r="K750" s="58">
        <v>1177.0</v>
      </c>
      <c r="L750" s="30">
        <f t="shared" si="8"/>
        <v>78466.66667</v>
      </c>
      <c r="M750" s="36"/>
    </row>
    <row r="751">
      <c r="A751" s="57">
        <v>40483.0</v>
      </c>
      <c r="B751" s="23" t="s">
        <v>293</v>
      </c>
      <c r="C751" s="29">
        <v>9.0</v>
      </c>
      <c r="D751" s="29">
        <v>3.0</v>
      </c>
      <c r="E751" s="29">
        <v>33.0</v>
      </c>
      <c r="F751" s="29">
        <v>13.0</v>
      </c>
      <c r="G751" s="23" t="s">
        <v>419</v>
      </c>
      <c r="H751" s="23" t="s">
        <v>501</v>
      </c>
      <c r="I751" s="29">
        <v>15.0</v>
      </c>
      <c r="J751" s="29">
        <v>23.0</v>
      </c>
      <c r="K751" s="29">
        <v>662.0</v>
      </c>
      <c r="L751" s="30">
        <f t="shared" si="8"/>
        <v>44133.33333</v>
      </c>
      <c r="M751" s="36"/>
    </row>
    <row r="752">
      <c r="A752" s="57">
        <v>40483.0</v>
      </c>
      <c r="B752" s="23" t="s">
        <v>293</v>
      </c>
      <c r="C752" s="29">
        <v>9.0</v>
      </c>
      <c r="D752" s="29">
        <v>3.0</v>
      </c>
      <c r="E752" s="29">
        <v>33.0</v>
      </c>
      <c r="F752" s="29">
        <v>17.0</v>
      </c>
      <c r="G752" s="23" t="s">
        <v>419</v>
      </c>
      <c r="H752" s="23" t="s">
        <v>1395</v>
      </c>
      <c r="I752" s="29">
        <v>15.0</v>
      </c>
      <c r="J752" s="29">
        <v>25.0</v>
      </c>
      <c r="K752" s="58">
        <v>1254.0</v>
      </c>
      <c r="L752" s="30">
        <f t="shared" si="8"/>
        <v>83600</v>
      </c>
      <c r="M752" s="36"/>
    </row>
    <row r="753">
      <c r="A753" s="57">
        <v>40483.0</v>
      </c>
      <c r="B753" s="23" t="s">
        <v>293</v>
      </c>
      <c r="C753" s="29">
        <v>9.0</v>
      </c>
      <c r="D753" s="29">
        <v>3.0</v>
      </c>
      <c r="E753" s="29">
        <v>48.0</v>
      </c>
      <c r="F753" s="29">
        <v>85.0</v>
      </c>
      <c r="G753" s="23" t="s">
        <v>369</v>
      </c>
      <c r="H753" s="23" t="s">
        <v>760</v>
      </c>
      <c r="I753" s="29">
        <v>15.0</v>
      </c>
      <c r="J753" s="29">
        <v>25.0</v>
      </c>
      <c r="K753" s="29">
        <v>816.0</v>
      </c>
      <c r="L753" s="30">
        <f t="shared" si="8"/>
        <v>54400</v>
      </c>
      <c r="M753" s="36"/>
    </row>
    <row r="754">
      <c r="A754" s="57">
        <v>40483.0</v>
      </c>
      <c r="B754" s="23" t="s">
        <v>293</v>
      </c>
      <c r="C754" s="29">
        <v>9.0</v>
      </c>
      <c r="D754" s="29">
        <v>3.0</v>
      </c>
      <c r="E754" s="29">
        <v>55.0</v>
      </c>
      <c r="F754" s="29">
        <v>79.0</v>
      </c>
      <c r="G754" s="23" t="s">
        <v>1301</v>
      </c>
      <c r="H754" s="23" t="s">
        <v>1302</v>
      </c>
      <c r="I754" s="29">
        <v>15.0</v>
      </c>
      <c r="J754" s="29">
        <v>24.0</v>
      </c>
      <c r="K754" s="29">
        <v>694.0</v>
      </c>
      <c r="L754" s="30">
        <f t="shared" si="8"/>
        <v>46266.66667</v>
      </c>
      <c r="M754" s="36"/>
    </row>
    <row r="755">
      <c r="A755" s="57">
        <v>40483.0</v>
      </c>
      <c r="B755" s="23" t="s">
        <v>293</v>
      </c>
      <c r="C755" s="29">
        <v>9.0</v>
      </c>
      <c r="D755" s="29">
        <v>3.0</v>
      </c>
      <c r="E755" s="29">
        <v>23.0</v>
      </c>
      <c r="F755" s="29">
        <v>3.0</v>
      </c>
      <c r="G755" s="23" t="s">
        <v>491</v>
      </c>
      <c r="H755" s="23" t="s">
        <v>1422</v>
      </c>
      <c r="I755" s="29">
        <v>14.0</v>
      </c>
      <c r="J755" s="29">
        <v>16.0</v>
      </c>
      <c r="K755" s="29">
        <v>326.0</v>
      </c>
      <c r="L755" s="30">
        <f t="shared" si="8"/>
        <v>23285.71429</v>
      </c>
      <c r="M755" s="36"/>
    </row>
    <row r="756">
      <c r="A756" s="57">
        <v>40483.0</v>
      </c>
      <c r="B756" s="23" t="s">
        <v>293</v>
      </c>
      <c r="C756" s="29">
        <v>9.0</v>
      </c>
      <c r="D756" s="29">
        <v>3.0</v>
      </c>
      <c r="E756" s="29">
        <v>36.0</v>
      </c>
      <c r="F756" s="29">
        <v>85.0</v>
      </c>
      <c r="G756" s="23" t="s">
        <v>337</v>
      </c>
      <c r="H756" s="23" t="s">
        <v>1735</v>
      </c>
      <c r="I756" s="29">
        <v>14.0</v>
      </c>
      <c r="J756" s="29">
        <v>22.0</v>
      </c>
      <c r="K756" s="29">
        <v>623.0</v>
      </c>
      <c r="L756" s="30">
        <f t="shared" si="8"/>
        <v>44500</v>
      </c>
      <c r="M756" s="36"/>
    </row>
    <row r="757">
      <c r="A757" s="57">
        <v>40483.0</v>
      </c>
      <c r="B757" s="23" t="s">
        <v>293</v>
      </c>
      <c r="C757" s="29">
        <v>9.0</v>
      </c>
      <c r="D757" s="29">
        <v>3.0</v>
      </c>
      <c r="E757" s="29">
        <v>39.0</v>
      </c>
      <c r="F757" s="29">
        <v>61.0</v>
      </c>
      <c r="G757" s="23" t="s">
        <v>440</v>
      </c>
      <c r="H757" s="23" t="s">
        <v>1339</v>
      </c>
      <c r="I757" s="29">
        <v>14.0</v>
      </c>
      <c r="J757" s="29">
        <v>23.0</v>
      </c>
      <c r="K757" s="29">
        <v>690.0</v>
      </c>
      <c r="L757" s="30">
        <f t="shared" si="8"/>
        <v>49285.71429</v>
      </c>
      <c r="M757" s="36"/>
    </row>
    <row r="758">
      <c r="A758" s="57">
        <v>40483.0</v>
      </c>
      <c r="B758" s="23" t="s">
        <v>293</v>
      </c>
      <c r="C758" s="29">
        <v>9.0</v>
      </c>
      <c r="D758" s="29">
        <v>3.0</v>
      </c>
      <c r="E758" s="29">
        <v>41.0</v>
      </c>
      <c r="F758" s="29">
        <v>51.0</v>
      </c>
      <c r="G758" s="23" t="s">
        <v>1315</v>
      </c>
      <c r="H758" s="23" t="s">
        <v>1316</v>
      </c>
      <c r="I758" s="29">
        <v>14.0</v>
      </c>
      <c r="J758" s="29">
        <v>27.0</v>
      </c>
      <c r="K758" s="29">
        <v>745.0</v>
      </c>
      <c r="L758" s="30">
        <f t="shared" si="8"/>
        <v>53214.28571</v>
      </c>
      <c r="M758" s="36"/>
    </row>
    <row r="759">
      <c r="A759" s="57">
        <v>40483.0</v>
      </c>
      <c r="B759" s="23" t="s">
        <v>293</v>
      </c>
      <c r="C759" s="29">
        <v>9.0</v>
      </c>
      <c r="D759" s="29">
        <v>3.0</v>
      </c>
      <c r="E759" s="29">
        <v>42.0</v>
      </c>
      <c r="F759" s="29">
        <v>11.0</v>
      </c>
      <c r="G759" s="23" t="s">
        <v>361</v>
      </c>
      <c r="H759" s="23" t="s">
        <v>1266</v>
      </c>
      <c r="I759" s="29">
        <v>14.0</v>
      </c>
      <c r="J759" s="29">
        <v>24.0</v>
      </c>
      <c r="K759" s="29">
        <v>370.0</v>
      </c>
      <c r="L759" s="30">
        <f t="shared" si="8"/>
        <v>26428.57143</v>
      </c>
      <c r="M759" s="36"/>
    </row>
    <row r="760">
      <c r="A760" s="57">
        <v>40483.0</v>
      </c>
      <c r="B760" s="23" t="s">
        <v>293</v>
      </c>
      <c r="C760" s="29">
        <v>9.0</v>
      </c>
      <c r="D760" s="29">
        <v>3.0</v>
      </c>
      <c r="E760" s="29">
        <v>45.0</v>
      </c>
      <c r="F760" s="29">
        <v>51.0</v>
      </c>
      <c r="G760" s="23" t="s">
        <v>624</v>
      </c>
      <c r="H760" s="23" t="s">
        <v>625</v>
      </c>
      <c r="I760" s="29">
        <v>14.0</v>
      </c>
      <c r="J760" s="29">
        <v>22.0</v>
      </c>
      <c r="K760" s="29">
        <v>526.0</v>
      </c>
      <c r="L760" s="30">
        <f t="shared" si="8"/>
        <v>37571.42857</v>
      </c>
      <c r="M760" s="36"/>
    </row>
    <row r="761">
      <c r="A761" s="57">
        <v>40483.0</v>
      </c>
      <c r="B761" s="23" t="s">
        <v>293</v>
      </c>
      <c r="C761" s="29">
        <v>9.0</v>
      </c>
      <c r="D761" s="29">
        <v>3.0</v>
      </c>
      <c r="E761" s="29">
        <v>47.0</v>
      </c>
      <c r="F761" s="29">
        <v>37.0</v>
      </c>
      <c r="G761" s="23" t="s">
        <v>1289</v>
      </c>
      <c r="H761" s="23" t="s">
        <v>1291</v>
      </c>
      <c r="I761" s="29">
        <v>14.0</v>
      </c>
      <c r="J761" s="29">
        <v>24.0</v>
      </c>
      <c r="K761" s="29">
        <v>595.0</v>
      </c>
      <c r="L761" s="30">
        <f t="shared" si="8"/>
        <v>42500</v>
      </c>
      <c r="M761" s="36"/>
    </row>
    <row r="762">
      <c r="A762" s="57">
        <v>40483.0</v>
      </c>
      <c r="B762" s="23" t="s">
        <v>293</v>
      </c>
      <c r="C762" s="29">
        <v>9.0</v>
      </c>
      <c r="D762" s="29">
        <v>3.0</v>
      </c>
      <c r="E762" s="29">
        <v>10.0</v>
      </c>
      <c r="F762" s="29">
        <v>3.0</v>
      </c>
      <c r="G762" s="23" t="s">
        <v>486</v>
      </c>
      <c r="H762" s="23" t="s">
        <v>487</v>
      </c>
      <c r="I762" s="29">
        <v>13.0</v>
      </c>
      <c r="J762" s="29">
        <v>21.0</v>
      </c>
      <c r="K762" s="29">
        <v>465.0</v>
      </c>
      <c r="L762" s="30">
        <f t="shared" si="8"/>
        <v>35769.23077</v>
      </c>
      <c r="M762" s="36"/>
    </row>
    <row r="763">
      <c r="A763" s="57">
        <v>40483.0</v>
      </c>
      <c r="B763" s="23" t="s">
        <v>293</v>
      </c>
      <c r="C763" s="29">
        <v>9.0</v>
      </c>
      <c r="D763" s="29">
        <v>3.0</v>
      </c>
      <c r="E763" s="29">
        <v>12.0</v>
      </c>
      <c r="F763" s="29">
        <v>81.0</v>
      </c>
      <c r="G763" s="23" t="s">
        <v>344</v>
      </c>
      <c r="H763" s="23" t="s">
        <v>499</v>
      </c>
      <c r="I763" s="29">
        <v>13.0</v>
      </c>
      <c r="J763" s="29">
        <v>21.0</v>
      </c>
      <c r="K763" s="29">
        <v>608.0</v>
      </c>
      <c r="L763" s="30">
        <f t="shared" si="8"/>
        <v>46769.23077</v>
      </c>
      <c r="M763" s="36"/>
    </row>
    <row r="764">
      <c r="A764" s="57">
        <v>40483.0</v>
      </c>
      <c r="B764" s="23" t="s">
        <v>293</v>
      </c>
      <c r="C764" s="29">
        <v>9.0</v>
      </c>
      <c r="D764" s="29">
        <v>3.0</v>
      </c>
      <c r="E764" s="29">
        <v>27.0</v>
      </c>
      <c r="F764" s="29">
        <v>123.0</v>
      </c>
      <c r="G764" s="23" t="s">
        <v>410</v>
      </c>
      <c r="H764" s="23" t="s">
        <v>1463</v>
      </c>
      <c r="I764" s="29">
        <v>13.0</v>
      </c>
      <c r="J764" s="29">
        <v>20.0</v>
      </c>
      <c r="K764" s="29">
        <v>892.0</v>
      </c>
      <c r="L764" s="30">
        <f t="shared" si="8"/>
        <v>68615.38462</v>
      </c>
      <c r="M764" s="36"/>
    </row>
    <row r="765">
      <c r="A765" s="57">
        <v>40483.0</v>
      </c>
      <c r="B765" s="23" t="s">
        <v>293</v>
      </c>
      <c r="C765" s="29">
        <v>9.0</v>
      </c>
      <c r="D765" s="29">
        <v>3.0</v>
      </c>
      <c r="E765" s="29">
        <v>34.0</v>
      </c>
      <c r="F765" s="29">
        <v>21.0</v>
      </c>
      <c r="G765" s="23" t="s">
        <v>375</v>
      </c>
      <c r="H765" s="23" t="s">
        <v>1237</v>
      </c>
      <c r="I765" s="29">
        <v>13.0</v>
      </c>
      <c r="J765" s="29">
        <v>16.0</v>
      </c>
      <c r="K765" s="29">
        <v>402.0</v>
      </c>
      <c r="L765" s="30">
        <f t="shared" si="8"/>
        <v>30923.07692</v>
      </c>
      <c r="M765" s="36"/>
    </row>
    <row r="766">
      <c r="A766" s="57">
        <v>40483.0</v>
      </c>
      <c r="B766" s="23" t="s">
        <v>293</v>
      </c>
      <c r="C766" s="29">
        <v>9.0</v>
      </c>
      <c r="D766" s="29">
        <v>3.0</v>
      </c>
      <c r="E766" s="29">
        <v>42.0</v>
      </c>
      <c r="F766" s="29">
        <v>17.0</v>
      </c>
      <c r="G766" s="23" t="s">
        <v>361</v>
      </c>
      <c r="H766" s="23" t="s">
        <v>871</v>
      </c>
      <c r="I766" s="29">
        <v>13.0</v>
      </c>
      <c r="J766" s="29">
        <v>27.0</v>
      </c>
      <c r="K766" s="29">
        <v>962.0</v>
      </c>
      <c r="L766" s="30">
        <f t="shared" si="8"/>
        <v>74000</v>
      </c>
      <c r="M766" s="36"/>
    </row>
    <row r="767">
      <c r="A767" s="57">
        <v>40483.0</v>
      </c>
      <c r="B767" s="23" t="s">
        <v>293</v>
      </c>
      <c r="C767" s="29">
        <v>9.0</v>
      </c>
      <c r="D767" s="29">
        <v>3.0</v>
      </c>
      <c r="E767" s="29">
        <v>49.0</v>
      </c>
      <c r="F767" s="29">
        <v>35.0</v>
      </c>
      <c r="G767" s="23" t="s">
        <v>1411</v>
      </c>
      <c r="H767" s="23" t="s">
        <v>1412</v>
      </c>
      <c r="I767" s="29">
        <v>13.0</v>
      </c>
      <c r="J767" s="29">
        <v>19.0</v>
      </c>
      <c r="K767" s="29">
        <v>349.0</v>
      </c>
      <c r="L767" s="30">
        <f t="shared" si="8"/>
        <v>26846.15385</v>
      </c>
      <c r="M767" s="36"/>
    </row>
    <row r="768">
      <c r="A768" s="57">
        <v>40483.0</v>
      </c>
      <c r="B768" s="23" t="s">
        <v>293</v>
      </c>
      <c r="C768" s="29">
        <v>9.0</v>
      </c>
      <c r="D768" s="29">
        <v>3.0</v>
      </c>
      <c r="E768" s="29">
        <v>51.0</v>
      </c>
      <c r="F768" s="29">
        <v>510.0</v>
      </c>
      <c r="G768" s="23" t="s">
        <v>383</v>
      </c>
      <c r="H768" s="23" t="s">
        <v>1760</v>
      </c>
      <c r="I768" s="29">
        <v>13.0</v>
      </c>
      <c r="J768" s="29">
        <v>22.0</v>
      </c>
      <c r="K768" s="29">
        <v>842.0</v>
      </c>
      <c r="L768" s="30">
        <f t="shared" si="8"/>
        <v>64769.23077</v>
      </c>
      <c r="M768" s="36"/>
    </row>
    <row r="769">
      <c r="A769" s="57">
        <v>40483.0</v>
      </c>
      <c r="B769" s="23" t="s">
        <v>293</v>
      </c>
      <c r="C769" s="29">
        <v>9.0</v>
      </c>
      <c r="D769" s="29">
        <v>3.0</v>
      </c>
      <c r="E769" s="29">
        <v>8.0</v>
      </c>
      <c r="F769" s="29">
        <v>5.0</v>
      </c>
      <c r="G769" s="23" t="s">
        <v>739</v>
      </c>
      <c r="H769" s="23" t="s">
        <v>1415</v>
      </c>
      <c r="I769" s="29">
        <v>12.0</v>
      </c>
      <c r="J769" s="29">
        <v>26.0</v>
      </c>
      <c r="K769" s="29">
        <v>801.0</v>
      </c>
      <c r="L769" s="30">
        <f t="shared" si="8"/>
        <v>66750</v>
      </c>
      <c r="M769" s="36"/>
    </row>
    <row r="770">
      <c r="A770" s="57">
        <v>40483.0</v>
      </c>
      <c r="B770" s="23" t="s">
        <v>293</v>
      </c>
      <c r="C770" s="29">
        <v>9.0</v>
      </c>
      <c r="D770" s="29">
        <v>3.0</v>
      </c>
      <c r="E770" s="29">
        <v>12.0</v>
      </c>
      <c r="F770" s="29">
        <v>85.0</v>
      </c>
      <c r="G770" s="23" t="s">
        <v>344</v>
      </c>
      <c r="H770" s="23" t="s">
        <v>787</v>
      </c>
      <c r="I770" s="29">
        <v>12.0</v>
      </c>
      <c r="J770" s="29">
        <v>22.0</v>
      </c>
      <c r="K770" s="29">
        <v>853.0</v>
      </c>
      <c r="L770" s="30">
        <f t="shared" si="8"/>
        <v>71083.33333</v>
      </c>
      <c r="M770" s="36"/>
    </row>
    <row r="771">
      <c r="A771" s="57">
        <v>40483.0</v>
      </c>
      <c r="B771" s="23" t="s">
        <v>293</v>
      </c>
      <c r="C771" s="29">
        <v>9.0</v>
      </c>
      <c r="D771" s="29">
        <v>3.0</v>
      </c>
      <c r="E771" s="29">
        <v>12.0</v>
      </c>
      <c r="F771" s="29">
        <v>111.0</v>
      </c>
      <c r="G771" s="23" t="s">
        <v>344</v>
      </c>
      <c r="H771" s="23" t="s">
        <v>1767</v>
      </c>
      <c r="I771" s="29">
        <v>12.0</v>
      </c>
      <c r="J771" s="29">
        <v>22.0</v>
      </c>
      <c r="K771" s="29">
        <v>693.0</v>
      </c>
      <c r="L771" s="30">
        <f t="shared" si="8"/>
        <v>57750</v>
      </c>
      <c r="M771" s="36"/>
    </row>
    <row r="772">
      <c r="A772" s="57">
        <v>40483.0</v>
      </c>
      <c r="B772" s="23" t="s">
        <v>293</v>
      </c>
      <c r="C772" s="29">
        <v>9.0</v>
      </c>
      <c r="D772" s="29">
        <v>3.0</v>
      </c>
      <c r="E772" s="29">
        <v>25.0</v>
      </c>
      <c r="F772" s="29">
        <v>11.0</v>
      </c>
      <c r="G772" s="23" t="s">
        <v>331</v>
      </c>
      <c r="H772" s="23" t="s">
        <v>444</v>
      </c>
      <c r="I772" s="29">
        <v>12.0</v>
      </c>
      <c r="J772" s="29">
        <v>14.0</v>
      </c>
      <c r="K772" s="29">
        <v>522.0</v>
      </c>
      <c r="L772" s="30">
        <f t="shared" si="8"/>
        <v>43500</v>
      </c>
      <c r="M772" s="36"/>
    </row>
    <row r="773">
      <c r="A773" s="57">
        <v>40483.0</v>
      </c>
      <c r="B773" s="23" t="s">
        <v>293</v>
      </c>
      <c r="C773" s="29">
        <v>9.0</v>
      </c>
      <c r="D773" s="29">
        <v>3.0</v>
      </c>
      <c r="E773" s="29">
        <v>26.0</v>
      </c>
      <c r="F773" s="29">
        <v>161.0</v>
      </c>
      <c r="G773" s="23" t="s">
        <v>458</v>
      </c>
      <c r="H773" s="23" t="s">
        <v>1770</v>
      </c>
      <c r="I773" s="29">
        <v>12.0</v>
      </c>
      <c r="J773" s="29">
        <v>16.0</v>
      </c>
      <c r="K773" s="29">
        <v>623.0</v>
      </c>
      <c r="L773" s="30">
        <f t="shared" si="8"/>
        <v>51916.66667</v>
      </c>
      <c r="M773" s="36"/>
    </row>
    <row r="774">
      <c r="A774" s="57">
        <v>40483.0</v>
      </c>
      <c r="B774" s="23" t="s">
        <v>293</v>
      </c>
      <c r="C774" s="29">
        <v>9.0</v>
      </c>
      <c r="D774" s="29">
        <v>3.0</v>
      </c>
      <c r="E774" s="29">
        <v>29.0</v>
      </c>
      <c r="F774" s="29">
        <v>189.0</v>
      </c>
      <c r="G774" s="23" t="s">
        <v>1358</v>
      </c>
      <c r="H774" s="23" t="s">
        <v>1773</v>
      </c>
      <c r="I774" s="29">
        <v>12.0</v>
      </c>
      <c r="J774" s="29">
        <v>24.0</v>
      </c>
      <c r="K774" s="29">
        <v>919.0</v>
      </c>
      <c r="L774" s="30">
        <f t="shared" si="8"/>
        <v>76583.33333</v>
      </c>
      <c r="M774" s="36"/>
    </row>
    <row r="775">
      <c r="A775" s="57">
        <v>40483.0</v>
      </c>
      <c r="B775" s="23" t="s">
        <v>293</v>
      </c>
      <c r="C775" s="29">
        <v>9.0</v>
      </c>
      <c r="D775" s="29">
        <v>3.0</v>
      </c>
      <c r="E775" s="29">
        <v>50.0</v>
      </c>
      <c r="F775" s="29">
        <v>25.0</v>
      </c>
      <c r="G775" s="23" t="s">
        <v>447</v>
      </c>
      <c r="H775" s="23" t="s">
        <v>335</v>
      </c>
      <c r="I775" s="29">
        <v>12.0</v>
      </c>
      <c r="J775" s="29">
        <v>16.0</v>
      </c>
      <c r="K775" s="29">
        <v>313.0</v>
      </c>
      <c r="L775" s="30">
        <f t="shared" si="8"/>
        <v>26083.33333</v>
      </c>
      <c r="M775" s="36"/>
    </row>
    <row r="776">
      <c r="A776" s="57">
        <v>40483.0</v>
      </c>
      <c r="B776" s="23" t="s">
        <v>293</v>
      </c>
      <c r="C776" s="29">
        <v>9.0</v>
      </c>
      <c r="D776" s="29">
        <v>3.0</v>
      </c>
      <c r="E776" s="29">
        <v>51.0</v>
      </c>
      <c r="F776" s="29">
        <v>107.0</v>
      </c>
      <c r="G776" s="23" t="s">
        <v>383</v>
      </c>
      <c r="H776" s="23" t="s">
        <v>1379</v>
      </c>
      <c r="I776" s="29">
        <v>12.0</v>
      </c>
      <c r="J776" s="29">
        <v>27.0</v>
      </c>
      <c r="K776" s="58">
        <v>1883.0</v>
      </c>
      <c r="L776" s="30">
        <f t="shared" si="8"/>
        <v>156916.6667</v>
      </c>
      <c r="M776" s="36"/>
    </row>
    <row r="777">
      <c r="A777" s="57">
        <v>40483.0</v>
      </c>
      <c r="B777" s="23" t="s">
        <v>293</v>
      </c>
      <c r="C777" s="29">
        <v>9.0</v>
      </c>
      <c r="D777" s="29">
        <v>3.0</v>
      </c>
      <c r="E777" s="29">
        <v>6.0</v>
      </c>
      <c r="F777" s="29">
        <v>65.0</v>
      </c>
      <c r="G777" s="23" t="s">
        <v>346</v>
      </c>
      <c r="H777" s="23" t="s">
        <v>844</v>
      </c>
      <c r="I777" s="29">
        <v>11.0</v>
      </c>
      <c r="J777" s="29">
        <v>19.0</v>
      </c>
      <c r="K777" s="29">
        <v>659.0</v>
      </c>
      <c r="L777" s="30">
        <f t="shared" si="8"/>
        <v>59909.09091</v>
      </c>
      <c r="M777" s="36"/>
    </row>
    <row r="778">
      <c r="A778" s="57">
        <v>40483.0</v>
      </c>
      <c r="B778" s="23" t="s">
        <v>293</v>
      </c>
      <c r="C778" s="29">
        <v>9.0</v>
      </c>
      <c r="D778" s="29">
        <v>3.0</v>
      </c>
      <c r="E778" s="29">
        <v>12.0</v>
      </c>
      <c r="F778" s="29">
        <v>15.0</v>
      </c>
      <c r="G778" s="23" t="s">
        <v>344</v>
      </c>
      <c r="H778" s="23" t="s">
        <v>711</v>
      </c>
      <c r="I778" s="29">
        <v>11.0</v>
      </c>
      <c r="J778" s="29">
        <v>23.0</v>
      </c>
      <c r="K778" s="29">
        <v>403.0</v>
      </c>
      <c r="L778" s="30">
        <f t="shared" si="8"/>
        <v>36636.36364</v>
      </c>
      <c r="M778" s="36"/>
    </row>
    <row r="779">
      <c r="A779" s="57">
        <v>40483.0</v>
      </c>
      <c r="B779" s="23" t="s">
        <v>293</v>
      </c>
      <c r="C779" s="29">
        <v>9.0</v>
      </c>
      <c r="D779" s="29">
        <v>3.0</v>
      </c>
      <c r="E779" s="29">
        <v>15.0</v>
      </c>
      <c r="F779" s="29">
        <v>3.0</v>
      </c>
      <c r="G779" s="23" t="s">
        <v>829</v>
      </c>
      <c r="H779" s="23" t="s">
        <v>830</v>
      </c>
      <c r="I779" s="29">
        <v>11.0</v>
      </c>
      <c r="J779" s="29">
        <v>21.0</v>
      </c>
      <c r="K779" s="29">
        <v>396.0</v>
      </c>
      <c r="L779" s="30">
        <f t="shared" si="8"/>
        <v>36000</v>
      </c>
      <c r="M779" s="36"/>
    </row>
    <row r="780">
      <c r="A780" s="57">
        <v>40483.0</v>
      </c>
      <c r="B780" s="23" t="s">
        <v>293</v>
      </c>
      <c r="C780" s="29">
        <v>9.0</v>
      </c>
      <c r="D780" s="29">
        <v>3.0</v>
      </c>
      <c r="E780" s="29">
        <v>20.0</v>
      </c>
      <c r="F780" s="29">
        <v>91.0</v>
      </c>
      <c r="G780" s="23" t="s">
        <v>1387</v>
      </c>
      <c r="H780" s="23" t="s">
        <v>1782</v>
      </c>
      <c r="I780" s="29">
        <v>11.0</v>
      </c>
      <c r="J780" s="29">
        <v>25.0</v>
      </c>
      <c r="K780" s="58">
        <v>3311.0</v>
      </c>
      <c r="L780" s="30">
        <f t="shared" si="8"/>
        <v>301000</v>
      </c>
      <c r="M780" s="36"/>
    </row>
    <row r="781">
      <c r="A781" s="57">
        <v>40483.0</v>
      </c>
      <c r="B781" s="23" t="s">
        <v>293</v>
      </c>
      <c r="C781" s="29">
        <v>9.0</v>
      </c>
      <c r="D781" s="29">
        <v>3.0</v>
      </c>
      <c r="E781" s="29">
        <v>33.0</v>
      </c>
      <c r="F781" s="29">
        <v>9.0</v>
      </c>
      <c r="G781" s="23" t="s">
        <v>419</v>
      </c>
      <c r="H781" s="23" t="s">
        <v>1362</v>
      </c>
      <c r="I781" s="29">
        <v>11.0</v>
      </c>
      <c r="J781" s="29">
        <v>22.0</v>
      </c>
      <c r="K781" s="29">
        <v>600.0</v>
      </c>
      <c r="L781" s="30">
        <f t="shared" si="8"/>
        <v>54545.45455</v>
      </c>
      <c r="M781" s="36"/>
    </row>
    <row r="782">
      <c r="A782" s="57">
        <v>40483.0</v>
      </c>
      <c r="B782" s="23" t="s">
        <v>293</v>
      </c>
      <c r="C782" s="29">
        <v>9.0</v>
      </c>
      <c r="D782" s="29">
        <v>3.0</v>
      </c>
      <c r="E782" s="29">
        <v>34.0</v>
      </c>
      <c r="F782" s="29">
        <v>5.0</v>
      </c>
      <c r="G782" s="23" t="s">
        <v>375</v>
      </c>
      <c r="H782" s="23" t="s">
        <v>1250</v>
      </c>
      <c r="I782" s="29">
        <v>11.0</v>
      </c>
      <c r="J782" s="29">
        <v>21.0</v>
      </c>
      <c r="K782" s="29">
        <v>656.0</v>
      </c>
      <c r="L782" s="30">
        <f t="shared" si="8"/>
        <v>59636.36364</v>
      </c>
      <c r="M782" s="36"/>
    </row>
    <row r="783">
      <c r="A783" s="57">
        <v>40483.0</v>
      </c>
      <c r="B783" s="23" t="s">
        <v>293</v>
      </c>
      <c r="C783" s="29">
        <v>9.0</v>
      </c>
      <c r="D783" s="29">
        <v>3.0</v>
      </c>
      <c r="E783" s="29">
        <v>36.0</v>
      </c>
      <c r="F783" s="29">
        <v>87.0</v>
      </c>
      <c r="G783" s="23" t="s">
        <v>337</v>
      </c>
      <c r="H783" s="23" t="s">
        <v>1225</v>
      </c>
      <c r="I783" s="29">
        <v>11.0</v>
      </c>
      <c r="J783" s="29">
        <v>15.0</v>
      </c>
      <c r="K783" s="29">
        <v>700.0</v>
      </c>
      <c r="L783" s="30">
        <f t="shared" si="8"/>
        <v>63636.36364</v>
      </c>
      <c r="M783" s="36"/>
    </row>
    <row r="784">
      <c r="A784" s="57">
        <v>40483.0</v>
      </c>
      <c r="B784" s="23" t="s">
        <v>293</v>
      </c>
      <c r="C784" s="29">
        <v>9.0</v>
      </c>
      <c r="D784" s="29">
        <v>3.0</v>
      </c>
      <c r="E784" s="29">
        <v>37.0</v>
      </c>
      <c r="F784" s="29">
        <v>81.0</v>
      </c>
      <c r="G784" s="23" t="s">
        <v>389</v>
      </c>
      <c r="H784" s="23" t="s">
        <v>861</v>
      </c>
      <c r="I784" s="29">
        <v>11.0</v>
      </c>
      <c r="J784" s="29">
        <v>17.0</v>
      </c>
      <c r="K784" s="29">
        <v>533.0</v>
      </c>
      <c r="L784" s="30">
        <f t="shared" si="8"/>
        <v>48454.54545</v>
      </c>
      <c r="M784" s="36"/>
    </row>
    <row r="785">
      <c r="A785" s="57">
        <v>40483.0</v>
      </c>
      <c r="B785" s="23" t="s">
        <v>293</v>
      </c>
      <c r="C785" s="29">
        <v>9.0</v>
      </c>
      <c r="D785" s="29">
        <v>3.0</v>
      </c>
      <c r="E785" s="29">
        <v>40.0</v>
      </c>
      <c r="F785" s="29">
        <v>109.0</v>
      </c>
      <c r="G785" s="23" t="s">
        <v>1405</v>
      </c>
      <c r="H785" s="23" t="s">
        <v>1406</v>
      </c>
      <c r="I785" s="29">
        <v>11.0</v>
      </c>
      <c r="J785" s="29">
        <v>21.0</v>
      </c>
      <c r="K785" s="29">
        <v>306.0</v>
      </c>
      <c r="L785" s="30">
        <f t="shared" si="8"/>
        <v>27818.18182</v>
      </c>
      <c r="M785" s="36"/>
    </row>
    <row r="786">
      <c r="A786" s="57">
        <v>40483.0</v>
      </c>
      <c r="B786" s="23" t="s">
        <v>293</v>
      </c>
      <c r="C786" s="29">
        <v>9.0</v>
      </c>
      <c r="D786" s="29">
        <v>3.0</v>
      </c>
      <c r="E786" s="29">
        <v>42.0</v>
      </c>
      <c r="F786" s="29">
        <v>29.0</v>
      </c>
      <c r="G786" s="23" t="s">
        <v>361</v>
      </c>
      <c r="H786" s="23" t="s">
        <v>496</v>
      </c>
      <c r="I786" s="29">
        <v>11.0</v>
      </c>
      <c r="J786" s="29">
        <v>22.0</v>
      </c>
      <c r="K786" s="58">
        <v>1408.0</v>
      </c>
      <c r="L786" s="30">
        <f t="shared" si="8"/>
        <v>128000</v>
      </c>
      <c r="M786" s="36"/>
    </row>
    <row r="787">
      <c r="A787" s="57">
        <v>40483.0</v>
      </c>
      <c r="B787" s="23" t="s">
        <v>293</v>
      </c>
      <c r="C787" s="29">
        <v>9.0</v>
      </c>
      <c r="D787" s="29">
        <v>3.0</v>
      </c>
      <c r="E787" s="29">
        <v>42.0</v>
      </c>
      <c r="F787" s="29">
        <v>79.0</v>
      </c>
      <c r="G787" s="23" t="s">
        <v>361</v>
      </c>
      <c r="H787" s="23" t="s">
        <v>1287</v>
      </c>
      <c r="I787" s="29">
        <v>11.0</v>
      </c>
      <c r="J787" s="29">
        <v>19.0</v>
      </c>
      <c r="K787" s="29">
        <v>529.0</v>
      </c>
      <c r="L787" s="30">
        <f t="shared" si="8"/>
        <v>48090.90909</v>
      </c>
      <c r="M787" s="36"/>
    </row>
    <row r="788">
      <c r="A788" s="57">
        <v>40483.0</v>
      </c>
      <c r="B788" s="23" t="s">
        <v>293</v>
      </c>
      <c r="C788" s="29">
        <v>9.0</v>
      </c>
      <c r="D788" s="29">
        <v>3.0</v>
      </c>
      <c r="E788" s="29">
        <v>42.0</v>
      </c>
      <c r="F788" s="29">
        <v>95.0</v>
      </c>
      <c r="G788" s="23" t="s">
        <v>361</v>
      </c>
      <c r="H788" s="23" t="s">
        <v>1793</v>
      </c>
      <c r="I788" s="29">
        <v>11.0</v>
      </c>
      <c r="J788" s="29">
        <v>19.0</v>
      </c>
      <c r="K788" s="29">
        <v>364.0</v>
      </c>
      <c r="L788" s="30">
        <f t="shared" si="8"/>
        <v>33090.90909</v>
      </c>
      <c r="M788" s="36"/>
    </row>
    <row r="789">
      <c r="A789" s="57">
        <v>40483.0</v>
      </c>
      <c r="B789" s="23" t="s">
        <v>293</v>
      </c>
      <c r="C789" s="29">
        <v>9.0</v>
      </c>
      <c r="D789" s="29">
        <v>3.0</v>
      </c>
      <c r="E789" s="29">
        <v>44.0</v>
      </c>
      <c r="F789" s="29">
        <v>5.0</v>
      </c>
      <c r="G789" s="23" t="s">
        <v>352</v>
      </c>
      <c r="H789" s="23" t="s">
        <v>813</v>
      </c>
      <c r="I789" s="29">
        <v>11.0</v>
      </c>
      <c r="J789" s="29">
        <v>15.0</v>
      </c>
      <c r="K789" s="29">
        <v>728.0</v>
      </c>
      <c r="L789" s="30">
        <f t="shared" si="8"/>
        <v>66181.81818</v>
      </c>
      <c r="M789" s="36"/>
    </row>
    <row r="790">
      <c r="A790" s="57">
        <v>40483.0</v>
      </c>
      <c r="B790" s="23" t="s">
        <v>293</v>
      </c>
      <c r="C790" s="29">
        <v>9.0</v>
      </c>
      <c r="D790" s="29">
        <v>3.0</v>
      </c>
      <c r="E790" s="29">
        <v>50.0</v>
      </c>
      <c r="F790" s="29">
        <v>27.0</v>
      </c>
      <c r="G790" s="23" t="s">
        <v>447</v>
      </c>
      <c r="H790" s="23" t="s">
        <v>886</v>
      </c>
      <c r="I790" s="29">
        <v>11.0</v>
      </c>
      <c r="J790" s="29">
        <v>20.0</v>
      </c>
      <c r="K790" s="29">
        <v>506.0</v>
      </c>
      <c r="L790" s="30">
        <f t="shared" si="8"/>
        <v>46000</v>
      </c>
      <c r="M790" s="36"/>
    </row>
    <row r="791">
      <c r="A791" s="57">
        <v>40483.0</v>
      </c>
      <c r="B791" s="23" t="s">
        <v>293</v>
      </c>
      <c r="C791" s="29">
        <v>9.0</v>
      </c>
      <c r="D791" s="29">
        <v>3.0</v>
      </c>
      <c r="E791" s="29">
        <v>51.0</v>
      </c>
      <c r="F791" s="29">
        <v>87.0</v>
      </c>
      <c r="G791" s="23" t="s">
        <v>383</v>
      </c>
      <c r="H791" s="23" t="s">
        <v>497</v>
      </c>
      <c r="I791" s="29">
        <v>11.0</v>
      </c>
      <c r="J791" s="29">
        <v>28.0</v>
      </c>
      <c r="K791" s="58">
        <v>1332.0</v>
      </c>
      <c r="L791" s="30">
        <f t="shared" si="8"/>
        <v>121090.9091</v>
      </c>
      <c r="M791" s="36"/>
    </row>
    <row r="792">
      <c r="A792" s="57">
        <v>40483.0</v>
      </c>
      <c r="B792" s="23" t="s">
        <v>293</v>
      </c>
      <c r="C792" s="29">
        <v>9.0</v>
      </c>
      <c r="D792" s="29">
        <v>3.0</v>
      </c>
      <c r="E792" s="29">
        <v>20.0</v>
      </c>
      <c r="F792" s="29">
        <v>173.0</v>
      </c>
      <c r="G792" s="23" t="s">
        <v>1387</v>
      </c>
      <c r="H792" s="23" t="s">
        <v>1388</v>
      </c>
      <c r="I792" s="29">
        <v>10.0</v>
      </c>
      <c r="J792" s="29">
        <v>16.0</v>
      </c>
      <c r="K792" s="29">
        <v>485.0</v>
      </c>
      <c r="L792" s="30">
        <f t="shared" si="8"/>
        <v>48500</v>
      </c>
      <c r="M792" s="36"/>
    </row>
    <row r="793">
      <c r="A793" s="57">
        <v>40483.0</v>
      </c>
      <c r="B793" s="23" t="s">
        <v>293</v>
      </c>
      <c r="C793" s="29">
        <v>9.0</v>
      </c>
      <c r="D793" s="29">
        <v>3.0</v>
      </c>
      <c r="E793" s="29">
        <v>21.0</v>
      </c>
      <c r="F793" s="29">
        <v>111.0</v>
      </c>
      <c r="G793" s="23" t="s">
        <v>1418</v>
      </c>
      <c r="H793" s="23" t="s">
        <v>1419</v>
      </c>
      <c r="I793" s="29">
        <v>10.0</v>
      </c>
      <c r="J793" s="29">
        <v>21.0</v>
      </c>
      <c r="K793" s="58">
        <v>1231.0</v>
      </c>
      <c r="L793" s="30">
        <f t="shared" si="8"/>
        <v>123100</v>
      </c>
      <c r="M793" s="36"/>
    </row>
    <row r="794">
      <c r="A794" s="57">
        <v>40483.0</v>
      </c>
      <c r="B794" s="23" t="s">
        <v>293</v>
      </c>
      <c r="C794" s="29">
        <v>9.0</v>
      </c>
      <c r="D794" s="29">
        <v>3.0</v>
      </c>
      <c r="E794" s="29">
        <v>29.0</v>
      </c>
      <c r="F794" s="29">
        <v>95.0</v>
      </c>
      <c r="G794" s="23" t="s">
        <v>1358</v>
      </c>
      <c r="H794" s="23" t="s">
        <v>1801</v>
      </c>
      <c r="I794" s="29">
        <v>10.0</v>
      </c>
      <c r="J794" s="29">
        <v>15.0</v>
      </c>
      <c r="K794" s="29">
        <v>419.0</v>
      </c>
      <c r="L794" s="30">
        <f t="shared" si="8"/>
        <v>41900</v>
      </c>
      <c r="M794" s="36"/>
    </row>
    <row r="795">
      <c r="A795" s="57">
        <v>40483.0</v>
      </c>
      <c r="B795" s="23" t="s">
        <v>293</v>
      </c>
      <c r="C795" s="29">
        <v>9.0</v>
      </c>
      <c r="D795" s="29">
        <v>3.0</v>
      </c>
      <c r="E795" s="29">
        <v>32.0</v>
      </c>
      <c r="F795" s="29">
        <v>31.0</v>
      </c>
      <c r="G795" s="23" t="s">
        <v>509</v>
      </c>
      <c r="H795" s="23" t="s">
        <v>1392</v>
      </c>
      <c r="I795" s="29">
        <v>10.0</v>
      </c>
      <c r="J795" s="29">
        <v>23.0</v>
      </c>
      <c r="K795" s="29">
        <v>391.0</v>
      </c>
      <c r="L795" s="30">
        <f t="shared" si="8"/>
        <v>39100</v>
      </c>
      <c r="M795" s="36"/>
    </row>
    <row r="796">
      <c r="A796" s="57">
        <v>40483.0</v>
      </c>
      <c r="B796" s="23" t="s">
        <v>293</v>
      </c>
      <c r="C796" s="29">
        <v>9.0</v>
      </c>
      <c r="D796" s="29">
        <v>3.0</v>
      </c>
      <c r="E796" s="29">
        <v>36.0</v>
      </c>
      <c r="F796" s="29">
        <v>7.0</v>
      </c>
      <c r="G796" s="23" t="s">
        <v>337</v>
      </c>
      <c r="H796" s="23" t="s">
        <v>1805</v>
      </c>
      <c r="I796" s="29">
        <v>10.0</v>
      </c>
      <c r="J796" s="29">
        <v>15.0</v>
      </c>
      <c r="K796" s="29">
        <v>393.0</v>
      </c>
      <c r="L796" s="30">
        <f t="shared" si="8"/>
        <v>39300</v>
      </c>
      <c r="M796" s="36"/>
    </row>
    <row r="797">
      <c r="A797" s="57">
        <v>40483.0</v>
      </c>
      <c r="B797" s="23" t="s">
        <v>293</v>
      </c>
      <c r="C797" s="29">
        <v>9.0</v>
      </c>
      <c r="D797" s="29">
        <v>3.0</v>
      </c>
      <c r="E797" s="29">
        <v>45.0</v>
      </c>
      <c r="F797" s="29">
        <v>79.0</v>
      </c>
      <c r="G797" s="23" t="s">
        <v>624</v>
      </c>
      <c r="H797" s="23" t="s">
        <v>1806</v>
      </c>
      <c r="I797" s="29">
        <v>10.0</v>
      </c>
      <c r="J797" s="29">
        <v>15.0</v>
      </c>
      <c r="K797" s="29">
        <v>230.0</v>
      </c>
      <c r="L797" s="30">
        <f t="shared" si="8"/>
        <v>23000</v>
      </c>
      <c r="M797" s="36"/>
    </row>
    <row r="798">
      <c r="A798" s="57">
        <v>40483.0</v>
      </c>
      <c r="B798" s="23" t="s">
        <v>293</v>
      </c>
      <c r="C798" s="29">
        <v>9.0</v>
      </c>
      <c r="D798" s="29">
        <v>3.0</v>
      </c>
      <c r="E798" s="29">
        <v>48.0</v>
      </c>
      <c r="F798" s="29">
        <v>27.0</v>
      </c>
      <c r="G798" s="23" t="s">
        <v>369</v>
      </c>
      <c r="H798" s="23" t="s">
        <v>1440</v>
      </c>
      <c r="I798" s="29">
        <v>10.0</v>
      </c>
      <c r="J798" s="29">
        <v>18.0</v>
      </c>
      <c r="K798" s="29">
        <v>325.0</v>
      </c>
      <c r="L798" s="30">
        <f t="shared" si="8"/>
        <v>32500</v>
      </c>
      <c r="M798" s="36"/>
    </row>
    <row r="799">
      <c r="A799" s="57">
        <v>40483.0</v>
      </c>
      <c r="B799" s="23" t="s">
        <v>293</v>
      </c>
      <c r="C799" s="29">
        <v>9.0</v>
      </c>
      <c r="D799" s="29">
        <v>3.0</v>
      </c>
      <c r="E799" s="29">
        <v>51.0</v>
      </c>
      <c r="F799" s="29">
        <v>153.0</v>
      </c>
      <c r="G799" s="23" t="s">
        <v>383</v>
      </c>
      <c r="H799" s="23" t="s">
        <v>888</v>
      </c>
      <c r="I799" s="29">
        <v>10.0</v>
      </c>
      <c r="J799" s="29">
        <v>19.0</v>
      </c>
      <c r="K799" s="29">
        <v>643.0</v>
      </c>
      <c r="L799" s="30">
        <f t="shared" si="8"/>
        <v>64300</v>
      </c>
      <c r="M799" s="36"/>
    </row>
    <row r="800">
      <c r="A800" s="57">
        <v>40483.0</v>
      </c>
      <c r="B800" s="23" t="s">
        <v>293</v>
      </c>
      <c r="C800" s="29">
        <v>9.0</v>
      </c>
      <c r="D800" s="29">
        <v>3.0</v>
      </c>
      <c r="E800" s="29">
        <v>51.0</v>
      </c>
      <c r="F800" s="29">
        <v>710.0</v>
      </c>
      <c r="G800" s="23" t="s">
        <v>383</v>
      </c>
      <c r="H800" s="23" t="s">
        <v>1298</v>
      </c>
      <c r="I800" s="29">
        <v>10.0</v>
      </c>
      <c r="J800" s="29">
        <v>21.0</v>
      </c>
      <c r="K800" s="29">
        <v>183.0</v>
      </c>
      <c r="L800" s="30">
        <f t="shared" si="8"/>
        <v>18300</v>
      </c>
      <c r="M800" s="36"/>
    </row>
    <row r="801">
      <c r="A801" s="57">
        <v>40483.0</v>
      </c>
      <c r="B801" s="23" t="s">
        <v>293</v>
      </c>
      <c r="C801" s="29">
        <v>9.0</v>
      </c>
      <c r="D801" s="29">
        <v>3.0</v>
      </c>
      <c r="E801" s="29">
        <v>53.0</v>
      </c>
      <c r="F801" s="29">
        <v>53.0</v>
      </c>
      <c r="G801" s="23" t="s">
        <v>503</v>
      </c>
      <c r="H801" s="23" t="s">
        <v>1815</v>
      </c>
      <c r="I801" s="29">
        <v>10.0</v>
      </c>
      <c r="J801" s="29">
        <v>15.0</v>
      </c>
      <c r="K801" s="29">
        <v>472.0</v>
      </c>
      <c r="L801" s="30">
        <f t="shared" si="8"/>
        <v>47200</v>
      </c>
      <c r="M801" s="36"/>
    </row>
    <row r="802">
      <c r="A802" s="57">
        <v>40483.0</v>
      </c>
      <c r="B802" s="23" t="s">
        <v>293</v>
      </c>
      <c r="C802" s="29">
        <v>9.0</v>
      </c>
      <c r="D802" s="29">
        <v>3.0</v>
      </c>
      <c r="E802" s="29">
        <v>58.0</v>
      </c>
      <c r="F802" s="29">
        <v>0.0</v>
      </c>
      <c r="G802" s="23" t="s">
        <v>1818</v>
      </c>
      <c r="H802" s="23" t="s">
        <v>1819</v>
      </c>
      <c r="I802" s="29">
        <v>197.0</v>
      </c>
      <c r="J802" s="29">
        <v>299.0</v>
      </c>
      <c r="K802" s="58">
        <v>6688.0</v>
      </c>
      <c r="L802" s="30">
        <f t="shared" si="8"/>
        <v>33949.23858</v>
      </c>
      <c r="M802" s="36"/>
    </row>
    <row r="803">
      <c r="A803" s="57">
        <v>40483.0</v>
      </c>
      <c r="B803" s="23" t="s">
        <v>293</v>
      </c>
      <c r="C803" s="29">
        <v>9.0</v>
      </c>
      <c r="D803" s="29">
        <v>3.0</v>
      </c>
      <c r="E803" s="29">
        <v>59.0</v>
      </c>
      <c r="F803" s="29">
        <v>0.0</v>
      </c>
      <c r="G803" s="23" t="s">
        <v>513</v>
      </c>
      <c r="H803" s="23" t="s">
        <v>1820</v>
      </c>
      <c r="I803" s="58">
        <v>1704.0</v>
      </c>
      <c r="J803" s="58">
        <v>3006.0</v>
      </c>
      <c r="K803" s="58">
        <v>82834.0</v>
      </c>
      <c r="L803" s="30">
        <f t="shared" si="8"/>
        <v>48611.50235</v>
      </c>
      <c r="M803" s="36"/>
    </row>
    <row r="804">
      <c r="A804" s="57">
        <v>40483.0</v>
      </c>
      <c r="B804" s="23" t="s">
        <v>293</v>
      </c>
      <c r="C804" s="29">
        <v>9.0</v>
      </c>
      <c r="D804" s="29">
        <v>3.0</v>
      </c>
      <c r="E804" s="29">
        <v>59.0</v>
      </c>
      <c r="F804" s="29">
        <v>1.0</v>
      </c>
      <c r="G804" s="23" t="s">
        <v>513</v>
      </c>
      <c r="H804" s="23" t="s">
        <v>1823</v>
      </c>
      <c r="I804" s="29">
        <v>357.0</v>
      </c>
      <c r="J804" s="29">
        <v>547.0</v>
      </c>
      <c r="K804" s="58">
        <v>13471.0</v>
      </c>
      <c r="L804" s="30">
        <f t="shared" si="8"/>
        <v>37733.89356</v>
      </c>
      <c r="M804" s="36"/>
    </row>
    <row r="805">
      <c r="A805" s="57">
        <v>40483.0</v>
      </c>
      <c r="B805" s="23" t="s">
        <v>293</v>
      </c>
      <c r="C805" s="29">
        <v>9.0</v>
      </c>
      <c r="D805" s="29">
        <v>3.0</v>
      </c>
      <c r="E805" s="29">
        <v>59.0</v>
      </c>
      <c r="F805" s="29">
        <v>3.0</v>
      </c>
      <c r="G805" s="23" t="s">
        <v>513</v>
      </c>
      <c r="H805" s="23" t="s">
        <v>1824</v>
      </c>
      <c r="I805" s="29">
        <v>387.0</v>
      </c>
      <c r="J805" s="29">
        <v>744.0</v>
      </c>
      <c r="K805" s="58">
        <v>25843.0</v>
      </c>
      <c r="L805" s="30">
        <f t="shared" si="8"/>
        <v>66777.77778</v>
      </c>
      <c r="M805" s="36"/>
    </row>
    <row r="806">
      <c r="A806" s="57">
        <v>40483.0</v>
      </c>
      <c r="B806" s="23" t="s">
        <v>293</v>
      </c>
      <c r="C806" s="29">
        <v>9.0</v>
      </c>
      <c r="D806" s="29">
        <v>3.0</v>
      </c>
      <c r="E806" s="29">
        <v>59.0</v>
      </c>
      <c r="F806" s="29">
        <v>5.0</v>
      </c>
      <c r="G806" s="23" t="s">
        <v>513</v>
      </c>
      <c r="H806" s="23" t="s">
        <v>1826</v>
      </c>
      <c r="I806" s="29">
        <v>705.0</v>
      </c>
      <c r="J806" s="58">
        <v>1230.0</v>
      </c>
      <c r="K806" s="58">
        <v>31615.0</v>
      </c>
      <c r="L806" s="30">
        <f t="shared" si="8"/>
        <v>44843.97163</v>
      </c>
      <c r="M806" s="36"/>
    </row>
    <row r="807">
      <c r="A807" s="57">
        <v>40483.0</v>
      </c>
      <c r="B807" s="23" t="s">
        <v>293</v>
      </c>
      <c r="C807" s="29">
        <v>9.0</v>
      </c>
      <c r="D807" s="29">
        <v>3.0</v>
      </c>
      <c r="E807" s="29">
        <v>59.0</v>
      </c>
      <c r="F807" s="29">
        <v>7.0</v>
      </c>
      <c r="G807" s="23" t="s">
        <v>513</v>
      </c>
      <c r="H807" s="23" t="s">
        <v>1829</v>
      </c>
      <c r="I807" s="29">
        <v>255.0</v>
      </c>
      <c r="J807" s="29">
        <v>485.0</v>
      </c>
      <c r="K807" s="58">
        <v>11904.0</v>
      </c>
      <c r="L807" s="30">
        <f t="shared" si="8"/>
        <v>46682.35294</v>
      </c>
      <c r="M807" s="36"/>
    </row>
    <row r="808">
      <c r="A808" s="57">
        <v>40483.0</v>
      </c>
      <c r="B808" s="23" t="s">
        <v>293</v>
      </c>
      <c r="C808" s="29">
        <v>9.0</v>
      </c>
      <c r="D808" s="29">
        <v>3.0</v>
      </c>
      <c r="E808" s="29">
        <v>57.0</v>
      </c>
      <c r="F808" s="29">
        <v>9.0</v>
      </c>
      <c r="G808" s="23" t="s">
        <v>348</v>
      </c>
      <c r="H808" s="23" t="s">
        <v>554</v>
      </c>
      <c r="I808" s="29">
        <v>60.0</v>
      </c>
      <c r="J808" s="29">
        <v>127.0</v>
      </c>
      <c r="K808" s="58">
        <v>6476.0</v>
      </c>
      <c r="L808" s="30">
        <f t="shared" si="8"/>
        <v>107933.3333</v>
      </c>
      <c r="M808" s="36"/>
    </row>
    <row r="809">
      <c r="A809" s="57">
        <v>40483.0</v>
      </c>
      <c r="B809" s="23" t="s">
        <v>293</v>
      </c>
      <c r="C809" s="29">
        <v>9.0</v>
      </c>
      <c r="D809" s="29">
        <v>13.0</v>
      </c>
      <c r="E809" s="29">
        <v>96.0</v>
      </c>
      <c r="F809" s="29">
        <v>0.0</v>
      </c>
      <c r="G809" s="23" t="s">
        <v>294</v>
      </c>
      <c r="H809" s="23" t="s">
        <v>1832</v>
      </c>
      <c r="I809" s="58">
        <v>3594.0</v>
      </c>
      <c r="J809" s="58">
        <v>5850.0</v>
      </c>
      <c r="K809" s="58">
        <v>171103.0</v>
      </c>
      <c r="L809" s="30">
        <f t="shared" si="8"/>
        <v>47607.95771</v>
      </c>
      <c r="M809" s="23" t="s">
        <v>296</v>
      </c>
    </row>
    <row r="810">
      <c r="A810" s="57">
        <v>40483.0</v>
      </c>
      <c r="B810" s="23" t="s">
        <v>293</v>
      </c>
      <c r="C810" s="29">
        <v>9.0</v>
      </c>
      <c r="D810" s="29">
        <v>13.0</v>
      </c>
      <c r="E810" s="29">
        <v>97.0</v>
      </c>
      <c r="F810" s="29">
        <v>0.0</v>
      </c>
      <c r="G810" s="23" t="s">
        <v>294</v>
      </c>
      <c r="H810" s="23" t="s">
        <v>1835</v>
      </c>
      <c r="I810" s="58">
        <v>3568.0</v>
      </c>
      <c r="J810" s="58">
        <v>5816.0</v>
      </c>
      <c r="K810" s="58">
        <v>169436.0</v>
      </c>
      <c r="L810" s="30">
        <f t="shared" si="8"/>
        <v>47487.66816</v>
      </c>
      <c r="M810" s="23" t="s">
        <v>299</v>
      </c>
    </row>
    <row r="811">
      <c r="A811" s="57">
        <v>40483.0</v>
      </c>
      <c r="B811" s="23" t="s">
        <v>293</v>
      </c>
      <c r="C811" s="29">
        <v>9.0</v>
      </c>
      <c r="D811" s="29">
        <v>13.0</v>
      </c>
      <c r="E811" s="29">
        <v>97.0</v>
      </c>
      <c r="F811" s="29">
        <v>1.0</v>
      </c>
      <c r="G811" s="23" t="s">
        <v>294</v>
      </c>
      <c r="H811" s="23" t="s">
        <v>1837</v>
      </c>
      <c r="I811" s="58">
        <v>2477.0</v>
      </c>
      <c r="J811" s="58">
        <v>4027.0</v>
      </c>
      <c r="K811" s="58">
        <v>118229.0</v>
      </c>
      <c r="L811" s="30">
        <f t="shared" si="8"/>
        <v>47730.72265</v>
      </c>
      <c r="M811" s="23" t="s">
        <v>302</v>
      </c>
    </row>
    <row r="812">
      <c r="A812" s="57">
        <v>40483.0</v>
      </c>
      <c r="B812" s="23" t="s">
        <v>293</v>
      </c>
      <c r="C812" s="29">
        <v>9.0</v>
      </c>
      <c r="D812" s="29">
        <v>13.0</v>
      </c>
      <c r="E812" s="29">
        <v>97.0</v>
      </c>
      <c r="F812" s="29">
        <v>3.0</v>
      </c>
      <c r="G812" s="23" t="s">
        <v>294</v>
      </c>
      <c r="H812" s="23" t="s">
        <v>1839</v>
      </c>
      <c r="I812" s="58">
        <v>1091.0</v>
      </c>
      <c r="J812" s="58">
        <v>1789.0</v>
      </c>
      <c r="K812" s="58">
        <v>51208.0</v>
      </c>
      <c r="L812" s="30">
        <f t="shared" si="8"/>
        <v>46936.75527</v>
      </c>
      <c r="M812" s="23" t="s">
        <v>309</v>
      </c>
    </row>
    <row r="813">
      <c r="A813" s="57">
        <v>40483.0</v>
      </c>
      <c r="B813" s="23" t="s">
        <v>293</v>
      </c>
      <c r="C813" s="29">
        <v>9.0</v>
      </c>
      <c r="D813" s="29">
        <v>13.0</v>
      </c>
      <c r="E813" s="29">
        <v>98.0</v>
      </c>
      <c r="F813" s="29">
        <v>0.0</v>
      </c>
      <c r="G813" s="23" t="s">
        <v>294</v>
      </c>
      <c r="H813" s="23" t="s">
        <v>1842</v>
      </c>
      <c r="I813" s="29">
        <v>26.0</v>
      </c>
      <c r="J813" s="29">
        <v>34.0</v>
      </c>
      <c r="K813" s="58">
        <v>1667.0</v>
      </c>
      <c r="L813" s="30">
        <f t="shared" si="8"/>
        <v>64115.38462</v>
      </c>
      <c r="M813" s="23" t="s">
        <v>317</v>
      </c>
    </row>
    <row r="814">
      <c r="A814" s="57">
        <v>40483.0</v>
      </c>
      <c r="B814" s="23" t="s">
        <v>293</v>
      </c>
      <c r="C814" s="29">
        <v>9.0</v>
      </c>
      <c r="D814" s="29">
        <v>13.0</v>
      </c>
      <c r="E814" s="29">
        <v>9.0</v>
      </c>
      <c r="F814" s="29">
        <v>13.0</v>
      </c>
      <c r="G814" s="23" t="s">
        <v>294</v>
      </c>
      <c r="H814" s="23" t="s">
        <v>1843</v>
      </c>
      <c r="I814" s="58">
        <v>52586.0</v>
      </c>
      <c r="J814" s="58">
        <v>111455.0</v>
      </c>
      <c r="K814" s="58">
        <v>4077057.0</v>
      </c>
      <c r="L814" s="30">
        <f t="shared" si="8"/>
        <v>77531.22504</v>
      </c>
      <c r="M814" s="23" t="s">
        <v>320</v>
      </c>
    </row>
    <row r="815">
      <c r="A815" s="57">
        <v>40483.0</v>
      </c>
      <c r="B815" s="23" t="s">
        <v>293</v>
      </c>
      <c r="C815" s="29">
        <v>9.0</v>
      </c>
      <c r="D815" s="29">
        <v>13.0</v>
      </c>
      <c r="E815" s="29">
        <v>9.0</v>
      </c>
      <c r="F815" s="29">
        <v>3.0</v>
      </c>
      <c r="G815" s="23" t="s">
        <v>294</v>
      </c>
      <c r="H815" s="23" t="s">
        <v>540</v>
      </c>
      <c r="I815" s="58">
        <v>1719.0</v>
      </c>
      <c r="J815" s="58">
        <v>2827.0</v>
      </c>
      <c r="K815" s="58">
        <v>84296.0</v>
      </c>
      <c r="L815" s="30">
        <f t="shared" si="8"/>
        <v>49037.81268</v>
      </c>
      <c r="M815" s="36"/>
    </row>
    <row r="816">
      <c r="A816" s="57">
        <v>40483.0</v>
      </c>
      <c r="B816" s="23" t="s">
        <v>293</v>
      </c>
      <c r="C816" s="29">
        <v>9.0</v>
      </c>
      <c r="D816" s="29">
        <v>13.0</v>
      </c>
      <c r="E816" s="29">
        <v>9.0</v>
      </c>
      <c r="F816" s="29">
        <v>15.0</v>
      </c>
      <c r="G816" s="23" t="s">
        <v>294</v>
      </c>
      <c r="H816" s="23" t="s">
        <v>335</v>
      </c>
      <c r="I816" s="29">
        <v>314.0</v>
      </c>
      <c r="J816" s="29">
        <v>520.0</v>
      </c>
      <c r="K816" s="58">
        <v>12312.0</v>
      </c>
      <c r="L816" s="30">
        <f t="shared" si="8"/>
        <v>39210.19108</v>
      </c>
      <c r="M816" s="36"/>
    </row>
    <row r="817">
      <c r="A817" s="57">
        <v>40483.0</v>
      </c>
      <c r="B817" s="23" t="s">
        <v>293</v>
      </c>
      <c r="C817" s="29">
        <v>9.0</v>
      </c>
      <c r="D817" s="29">
        <v>13.0</v>
      </c>
      <c r="E817" s="29">
        <v>9.0</v>
      </c>
      <c r="F817" s="29">
        <v>11.0</v>
      </c>
      <c r="G817" s="23" t="s">
        <v>294</v>
      </c>
      <c r="H817" s="23" t="s">
        <v>334</v>
      </c>
      <c r="I817" s="29">
        <v>146.0</v>
      </c>
      <c r="J817" s="29">
        <v>221.0</v>
      </c>
      <c r="K817" s="58">
        <v>6057.0</v>
      </c>
      <c r="L817" s="30">
        <f t="shared" si="8"/>
        <v>41486.30137</v>
      </c>
      <c r="M817" s="36"/>
    </row>
    <row r="818">
      <c r="A818" s="57">
        <v>40483.0</v>
      </c>
      <c r="B818" s="23" t="s">
        <v>293</v>
      </c>
      <c r="C818" s="29">
        <v>9.0</v>
      </c>
      <c r="D818" s="29">
        <v>13.0</v>
      </c>
      <c r="E818" s="29">
        <v>9.0</v>
      </c>
      <c r="F818" s="29">
        <v>9.0</v>
      </c>
      <c r="G818" s="23" t="s">
        <v>294</v>
      </c>
      <c r="H818" s="23" t="s">
        <v>324</v>
      </c>
      <c r="I818" s="29">
        <v>118.0</v>
      </c>
      <c r="J818" s="29">
        <v>179.0</v>
      </c>
      <c r="K818" s="58">
        <v>5982.0</v>
      </c>
      <c r="L818" s="30">
        <f t="shared" si="8"/>
        <v>50694.91525</v>
      </c>
      <c r="M818" s="36"/>
    </row>
    <row r="819">
      <c r="A819" s="57">
        <v>40483.0</v>
      </c>
      <c r="B819" s="23" t="s">
        <v>293</v>
      </c>
      <c r="C819" s="29">
        <v>9.0</v>
      </c>
      <c r="D819" s="29">
        <v>13.0</v>
      </c>
      <c r="E819" s="29">
        <v>9.0</v>
      </c>
      <c r="F819" s="29">
        <v>7.0</v>
      </c>
      <c r="G819" s="23" t="s">
        <v>294</v>
      </c>
      <c r="H819" s="23" t="s">
        <v>327</v>
      </c>
      <c r="I819" s="29">
        <v>96.0</v>
      </c>
      <c r="J819" s="29">
        <v>162.0</v>
      </c>
      <c r="K819" s="58">
        <v>5877.0</v>
      </c>
      <c r="L819" s="30">
        <f t="shared" si="8"/>
        <v>61218.75</v>
      </c>
      <c r="M819" s="36"/>
    </row>
    <row r="820">
      <c r="A820" s="57">
        <v>40483.0</v>
      </c>
      <c r="B820" s="23" t="s">
        <v>293</v>
      </c>
      <c r="C820" s="29">
        <v>9.0</v>
      </c>
      <c r="D820" s="29">
        <v>13.0</v>
      </c>
      <c r="E820" s="29">
        <v>25.0</v>
      </c>
      <c r="F820" s="29">
        <v>13.0</v>
      </c>
      <c r="G820" s="23" t="s">
        <v>331</v>
      </c>
      <c r="H820" s="23" t="s">
        <v>332</v>
      </c>
      <c r="I820" s="29">
        <v>91.0</v>
      </c>
      <c r="J820" s="29">
        <v>166.0</v>
      </c>
      <c r="K820" s="58">
        <v>4815.0</v>
      </c>
      <c r="L820" s="30">
        <f t="shared" si="8"/>
        <v>52912.08791</v>
      </c>
      <c r="M820" s="36"/>
    </row>
    <row r="821">
      <c r="A821" s="57">
        <v>40483.0</v>
      </c>
      <c r="B821" s="23" t="s">
        <v>293</v>
      </c>
      <c r="C821" s="29">
        <v>9.0</v>
      </c>
      <c r="D821" s="29">
        <v>13.0</v>
      </c>
      <c r="E821" s="29">
        <v>9.0</v>
      </c>
      <c r="F821" s="29">
        <v>1.0</v>
      </c>
      <c r="G821" s="23" t="s">
        <v>294</v>
      </c>
      <c r="H821" s="23" t="s">
        <v>333</v>
      </c>
      <c r="I821" s="29">
        <v>54.0</v>
      </c>
      <c r="J821" s="29">
        <v>70.0</v>
      </c>
      <c r="K821" s="58">
        <v>2324.0</v>
      </c>
      <c r="L821" s="30">
        <f t="shared" si="8"/>
        <v>43037.03704</v>
      </c>
      <c r="M821" s="36"/>
    </row>
    <row r="822">
      <c r="A822" s="57">
        <v>40483.0</v>
      </c>
      <c r="B822" s="23" t="s">
        <v>293</v>
      </c>
      <c r="C822" s="29">
        <v>9.0</v>
      </c>
      <c r="D822" s="29">
        <v>13.0</v>
      </c>
      <c r="E822" s="29">
        <v>25.0</v>
      </c>
      <c r="F822" s="29">
        <v>27.0</v>
      </c>
      <c r="G822" s="23" t="s">
        <v>331</v>
      </c>
      <c r="H822" s="23" t="s">
        <v>343</v>
      </c>
      <c r="I822" s="29">
        <v>37.0</v>
      </c>
      <c r="J822" s="29">
        <v>42.0</v>
      </c>
      <c r="K822" s="58">
        <v>1616.0</v>
      </c>
      <c r="L822" s="30">
        <f t="shared" si="8"/>
        <v>43675.67568</v>
      </c>
      <c r="M822" s="36"/>
    </row>
    <row r="823">
      <c r="A823" s="57">
        <v>40483.0</v>
      </c>
      <c r="B823" s="23" t="s">
        <v>293</v>
      </c>
      <c r="C823" s="29">
        <v>9.0</v>
      </c>
      <c r="D823" s="29">
        <v>13.0</v>
      </c>
      <c r="E823" s="29">
        <v>25.0</v>
      </c>
      <c r="F823" s="29">
        <v>17.0</v>
      </c>
      <c r="G823" s="23" t="s">
        <v>331</v>
      </c>
      <c r="H823" s="23" t="s">
        <v>327</v>
      </c>
      <c r="I823" s="29">
        <v>29.0</v>
      </c>
      <c r="J823" s="29">
        <v>47.0</v>
      </c>
      <c r="K823" s="58">
        <v>1803.0</v>
      </c>
      <c r="L823" s="30">
        <f t="shared" si="8"/>
        <v>62172.41379</v>
      </c>
      <c r="M823" s="36"/>
    </row>
    <row r="824">
      <c r="A824" s="57">
        <v>40483.0</v>
      </c>
      <c r="B824" s="23" t="s">
        <v>293</v>
      </c>
      <c r="C824" s="29">
        <v>9.0</v>
      </c>
      <c r="D824" s="29">
        <v>13.0</v>
      </c>
      <c r="E824" s="29">
        <v>44.0</v>
      </c>
      <c r="F824" s="29">
        <v>7.0</v>
      </c>
      <c r="G824" s="23" t="s">
        <v>352</v>
      </c>
      <c r="H824" s="23" t="s">
        <v>353</v>
      </c>
      <c r="I824" s="29">
        <v>21.0</v>
      </c>
      <c r="J824" s="29">
        <v>24.0</v>
      </c>
      <c r="K824" s="29">
        <v>940.0</v>
      </c>
      <c r="L824" s="30">
        <f t="shared" si="8"/>
        <v>44761.90476</v>
      </c>
      <c r="M824" s="36"/>
    </row>
    <row r="825">
      <c r="A825" s="57">
        <v>40483.0</v>
      </c>
      <c r="B825" s="23" t="s">
        <v>293</v>
      </c>
      <c r="C825" s="29">
        <v>9.0</v>
      </c>
      <c r="D825" s="29">
        <v>13.0</v>
      </c>
      <c r="E825" s="29">
        <v>25.0</v>
      </c>
      <c r="F825" s="29">
        <v>25.0</v>
      </c>
      <c r="G825" s="23" t="s">
        <v>331</v>
      </c>
      <c r="H825" s="23" t="s">
        <v>341</v>
      </c>
      <c r="I825" s="29">
        <v>20.0</v>
      </c>
      <c r="J825" s="29">
        <v>21.0</v>
      </c>
      <c r="K825" s="29">
        <v>707.0</v>
      </c>
      <c r="L825" s="30">
        <f t="shared" si="8"/>
        <v>35350</v>
      </c>
      <c r="M825" s="36"/>
    </row>
    <row r="826">
      <c r="A826" s="57">
        <v>40483.0</v>
      </c>
      <c r="B826" s="23" t="s">
        <v>293</v>
      </c>
      <c r="C826" s="29">
        <v>9.0</v>
      </c>
      <c r="D826" s="29">
        <v>13.0</v>
      </c>
      <c r="E826" s="29">
        <v>25.0</v>
      </c>
      <c r="F826" s="29">
        <v>15.0</v>
      </c>
      <c r="G826" s="23" t="s">
        <v>331</v>
      </c>
      <c r="H826" s="23" t="s">
        <v>350</v>
      </c>
      <c r="I826" s="29">
        <v>19.0</v>
      </c>
      <c r="J826" s="29">
        <v>26.0</v>
      </c>
      <c r="K826" s="29">
        <v>887.0</v>
      </c>
      <c r="L826" s="30">
        <f t="shared" si="8"/>
        <v>46684.21053</v>
      </c>
      <c r="M826" s="36"/>
    </row>
    <row r="827">
      <c r="A827" s="57">
        <v>40483.0</v>
      </c>
      <c r="B827" s="23" t="s">
        <v>293</v>
      </c>
      <c r="C827" s="29">
        <v>9.0</v>
      </c>
      <c r="D827" s="29">
        <v>13.0</v>
      </c>
      <c r="E827" s="29">
        <v>36.0</v>
      </c>
      <c r="F827" s="29">
        <v>61.0</v>
      </c>
      <c r="G827" s="23" t="s">
        <v>337</v>
      </c>
      <c r="H827" s="23" t="s">
        <v>338</v>
      </c>
      <c r="I827" s="29">
        <v>18.0</v>
      </c>
      <c r="J827" s="29">
        <v>23.0</v>
      </c>
      <c r="K827" s="29">
        <v>492.0</v>
      </c>
      <c r="L827" s="30">
        <f t="shared" si="8"/>
        <v>27333.33333</v>
      </c>
      <c r="M827" s="36"/>
    </row>
    <row r="828">
      <c r="A828" s="57">
        <v>40483.0</v>
      </c>
      <c r="B828" s="23" t="s">
        <v>293</v>
      </c>
      <c r="C828" s="29">
        <v>9.0</v>
      </c>
      <c r="D828" s="29">
        <v>13.0</v>
      </c>
      <c r="E828" s="29">
        <v>25.0</v>
      </c>
      <c r="F828" s="29">
        <v>21.0</v>
      </c>
      <c r="G828" s="23" t="s">
        <v>331</v>
      </c>
      <c r="H828" s="23" t="s">
        <v>359</v>
      </c>
      <c r="I828" s="29">
        <v>17.0</v>
      </c>
      <c r="J828" s="29">
        <v>27.0</v>
      </c>
      <c r="K828" s="29">
        <v>948.0</v>
      </c>
      <c r="L828" s="30">
        <f t="shared" si="8"/>
        <v>55764.70588</v>
      </c>
      <c r="M828" s="36"/>
    </row>
    <row r="829">
      <c r="A829" s="57">
        <v>40483.0</v>
      </c>
      <c r="B829" s="23" t="s">
        <v>293</v>
      </c>
      <c r="C829" s="29">
        <v>9.0</v>
      </c>
      <c r="D829" s="29">
        <v>13.0</v>
      </c>
      <c r="E829" s="29">
        <v>36.0</v>
      </c>
      <c r="F829" s="29">
        <v>81.0</v>
      </c>
      <c r="G829" s="23" t="s">
        <v>337</v>
      </c>
      <c r="H829" s="23" t="s">
        <v>340</v>
      </c>
      <c r="I829" s="29">
        <v>17.0</v>
      </c>
      <c r="J829" s="29">
        <v>35.0</v>
      </c>
      <c r="K829" s="29">
        <v>759.0</v>
      </c>
      <c r="L829" s="30">
        <f t="shared" si="8"/>
        <v>44647.05882</v>
      </c>
      <c r="M829" s="36"/>
    </row>
    <row r="830">
      <c r="A830" s="57">
        <v>40483.0</v>
      </c>
      <c r="B830" s="23" t="s">
        <v>293</v>
      </c>
      <c r="C830" s="29">
        <v>9.0</v>
      </c>
      <c r="D830" s="29">
        <v>13.0</v>
      </c>
      <c r="E830" s="29">
        <v>4.0</v>
      </c>
      <c r="F830" s="29">
        <v>13.0</v>
      </c>
      <c r="G830" s="23" t="s">
        <v>357</v>
      </c>
      <c r="H830" s="23" t="s">
        <v>358</v>
      </c>
      <c r="I830" s="29">
        <v>15.0</v>
      </c>
      <c r="J830" s="29">
        <v>19.0</v>
      </c>
      <c r="K830" s="29">
        <v>588.0</v>
      </c>
      <c r="L830" s="30">
        <f t="shared" si="8"/>
        <v>39200</v>
      </c>
      <c r="M830" s="36"/>
    </row>
    <row r="831">
      <c r="A831" s="57">
        <v>40483.0</v>
      </c>
      <c r="B831" s="23" t="s">
        <v>293</v>
      </c>
      <c r="C831" s="29">
        <v>9.0</v>
      </c>
      <c r="D831" s="29">
        <v>13.0</v>
      </c>
      <c r="E831" s="29">
        <v>36.0</v>
      </c>
      <c r="F831" s="29">
        <v>47.0</v>
      </c>
      <c r="G831" s="23" t="s">
        <v>337</v>
      </c>
      <c r="H831" s="23" t="s">
        <v>339</v>
      </c>
      <c r="I831" s="29">
        <v>13.0</v>
      </c>
      <c r="J831" s="29">
        <v>16.0</v>
      </c>
      <c r="K831" s="29">
        <v>528.0</v>
      </c>
      <c r="L831" s="30">
        <f t="shared" si="8"/>
        <v>40615.38462</v>
      </c>
      <c r="M831" s="36"/>
    </row>
    <row r="832">
      <c r="A832" s="57">
        <v>40483.0</v>
      </c>
      <c r="B832" s="23" t="s">
        <v>293</v>
      </c>
      <c r="C832" s="29">
        <v>9.0</v>
      </c>
      <c r="D832" s="29">
        <v>13.0</v>
      </c>
      <c r="E832" s="29">
        <v>36.0</v>
      </c>
      <c r="F832" s="29">
        <v>103.0</v>
      </c>
      <c r="G832" s="23" t="s">
        <v>337</v>
      </c>
      <c r="H832" s="23" t="s">
        <v>341</v>
      </c>
      <c r="I832" s="29">
        <v>13.0</v>
      </c>
      <c r="J832" s="29">
        <v>19.0</v>
      </c>
      <c r="K832" s="29">
        <v>513.0</v>
      </c>
      <c r="L832" s="30">
        <f t="shared" si="8"/>
        <v>39461.53846</v>
      </c>
      <c r="M832" s="36"/>
    </row>
    <row r="833">
      <c r="A833" s="57">
        <v>40483.0</v>
      </c>
      <c r="B833" s="23" t="s">
        <v>293</v>
      </c>
      <c r="C833" s="29">
        <v>9.0</v>
      </c>
      <c r="D833" s="29">
        <v>13.0</v>
      </c>
      <c r="E833" s="29">
        <v>6.0</v>
      </c>
      <c r="F833" s="29">
        <v>73.0</v>
      </c>
      <c r="G833" s="23" t="s">
        <v>346</v>
      </c>
      <c r="H833" s="23" t="s">
        <v>365</v>
      </c>
      <c r="I833" s="29">
        <v>12.0</v>
      </c>
      <c r="J833" s="29">
        <v>16.0</v>
      </c>
      <c r="K833" s="29">
        <v>560.0</v>
      </c>
      <c r="L833" s="30">
        <f t="shared" si="8"/>
        <v>46666.66667</v>
      </c>
      <c r="M833" s="36"/>
    </row>
    <row r="834">
      <c r="A834" s="57">
        <v>40483.0</v>
      </c>
      <c r="B834" s="23" t="s">
        <v>293</v>
      </c>
      <c r="C834" s="29">
        <v>9.0</v>
      </c>
      <c r="D834" s="29">
        <v>13.0</v>
      </c>
      <c r="E834" s="29">
        <v>12.0</v>
      </c>
      <c r="F834" s="29">
        <v>99.0</v>
      </c>
      <c r="G834" s="23" t="s">
        <v>344</v>
      </c>
      <c r="H834" s="23" t="s">
        <v>345</v>
      </c>
      <c r="I834" s="29">
        <v>11.0</v>
      </c>
      <c r="J834" s="29">
        <v>17.0</v>
      </c>
      <c r="K834" s="29">
        <v>300.0</v>
      </c>
      <c r="L834" s="30">
        <f t="shared" si="8"/>
        <v>27272.72727</v>
      </c>
      <c r="M834" s="36"/>
    </row>
    <row r="835">
      <c r="A835" s="57">
        <v>40483.0</v>
      </c>
      <c r="B835" s="23" t="s">
        <v>293</v>
      </c>
      <c r="C835" s="29">
        <v>9.0</v>
      </c>
      <c r="D835" s="29">
        <v>13.0</v>
      </c>
      <c r="E835" s="29">
        <v>17.0</v>
      </c>
      <c r="F835" s="29">
        <v>31.0</v>
      </c>
      <c r="G835" s="23" t="s">
        <v>354</v>
      </c>
      <c r="H835" s="23" t="s">
        <v>355</v>
      </c>
      <c r="I835" s="29">
        <v>11.0</v>
      </c>
      <c r="J835" s="29">
        <v>18.0</v>
      </c>
      <c r="K835" s="29">
        <v>532.0</v>
      </c>
      <c r="L835" s="30">
        <f t="shared" si="8"/>
        <v>48363.63636</v>
      </c>
      <c r="M835" s="36"/>
    </row>
    <row r="836">
      <c r="A836" s="57">
        <v>40483.0</v>
      </c>
      <c r="B836" s="23" t="s">
        <v>293</v>
      </c>
      <c r="C836" s="29">
        <v>9.0</v>
      </c>
      <c r="D836" s="29">
        <v>13.0</v>
      </c>
      <c r="E836" s="29">
        <v>33.0</v>
      </c>
      <c r="F836" s="29">
        <v>11.0</v>
      </c>
      <c r="G836" s="23" t="s">
        <v>419</v>
      </c>
      <c r="H836" s="23" t="s">
        <v>367</v>
      </c>
      <c r="I836" s="29">
        <v>11.0</v>
      </c>
      <c r="J836" s="29">
        <v>14.0</v>
      </c>
      <c r="K836" s="29">
        <v>469.0</v>
      </c>
      <c r="L836" s="30">
        <f t="shared" si="8"/>
        <v>42636.36364</v>
      </c>
      <c r="M836" s="36"/>
    </row>
    <row r="837">
      <c r="A837" s="57">
        <v>40483.0</v>
      </c>
      <c r="B837" s="23" t="s">
        <v>293</v>
      </c>
      <c r="C837" s="29">
        <v>9.0</v>
      </c>
      <c r="D837" s="29">
        <v>13.0</v>
      </c>
      <c r="E837" s="29">
        <v>6.0</v>
      </c>
      <c r="F837" s="29">
        <v>37.0</v>
      </c>
      <c r="G837" s="23" t="s">
        <v>346</v>
      </c>
      <c r="H837" s="23" t="s">
        <v>347</v>
      </c>
      <c r="I837" s="29">
        <v>10.0</v>
      </c>
      <c r="J837" s="29">
        <v>16.0</v>
      </c>
      <c r="K837" s="29">
        <v>594.0</v>
      </c>
      <c r="L837" s="30">
        <f t="shared" si="8"/>
        <v>59400</v>
      </c>
      <c r="M837" s="36"/>
    </row>
    <row r="838">
      <c r="A838" s="57">
        <v>40483.0</v>
      </c>
      <c r="B838" s="23" t="s">
        <v>293</v>
      </c>
      <c r="C838" s="29">
        <v>9.0</v>
      </c>
      <c r="D838" s="29">
        <v>13.0</v>
      </c>
      <c r="E838" s="29">
        <v>58.0</v>
      </c>
      <c r="F838" s="29">
        <v>0.0</v>
      </c>
      <c r="G838" s="23" t="s">
        <v>1818</v>
      </c>
      <c r="H838" s="23" t="s">
        <v>1819</v>
      </c>
      <c r="I838" s="29">
        <v>30.0</v>
      </c>
      <c r="J838" s="29">
        <v>48.0</v>
      </c>
      <c r="K838" s="58">
        <v>1380.0</v>
      </c>
      <c r="L838" s="30">
        <f t="shared" si="8"/>
        <v>46000</v>
      </c>
      <c r="M838" s="36"/>
    </row>
    <row r="839">
      <c r="A839" s="57">
        <v>40483.0</v>
      </c>
      <c r="B839" s="23" t="s">
        <v>293</v>
      </c>
      <c r="C839" s="29">
        <v>9.0</v>
      </c>
      <c r="D839" s="29">
        <v>13.0</v>
      </c>
      <c r="E839" s="29">
        <v>59.0</v>
      </c>
      <c r="F839" s="29">
        <v>0.0</v>
      </c>
      <c r="G839" s="23" t="s">
        <v>513</v>
      </c>
      <c r="H839" s="23" t="s">
        <v>1820</v>
      </c>
      <c r="I839" s="29">
        <v>726.0</v>
      </c>
      <c r="J839" s="58">
        <v>1243.0</v>
      </c>
      <c r="K839" s="58">
        <v>34157.0</v>
      </c>
      <c r="L839" s="30">
        <f t="shared" si="8"/>
        <v>47048.20937</v>
      </c>
      <c r="M839" s="36"/>
    </row>
    <row r="840">
      <c r="A840" s="57">
        <v>40483.0</v>
      </c>
      <c r="B840" s="23" t="s">
        <v>293</v>
      </c>
      <c r="C840" s="29">
        <v>9.0</v>
      </c>
      <c r="D840" s="29">
        <v>13.0</v>
      </c>
      <c r="E840" s="29">
        <v>59.0</v>
      </c>
      <c r="F840" s="29">
        <v>1.0</v>
      </c>
      <c r="G840" s="23" t="s">
        <v>513</v>
      </c>
      <c r="H840" s="23" t="s">
        <v>1823</v>
      </c>
      <c r="I840" s="29">
        <v>251.0</v>
      </c>
      <c r="J840" s="29">
        <v>390.0</v>
      </c>
      <c r="K840" s="58">
        <v>10503.0</v>
      </c>
      <c r="L840" s="30">
        <f t="shared" si="8"/>
        <v>41844.62151</v>
      </c>
      <c r="M840" s="36"/>
    </row>
    <row r="841">
      <c r="A841" s="57">
        <v>40483.0</v>
      </c>
      <c r="B841" s="23" t="s">
        <v>293</v>
      </c>
      <c r="C841" s="29">
        <v>9.0</v>
      </c>
      <c r="D841" s="29">
        <v>13.0</v>
      </c>
      <c r="E841" s="29">
        <v>59.0</v>
      </c>
      <c r="F841" s="29">
        <v>3.0</v>
      </c>
      <c r="G841" s="23" t="s">
        <v>513</v>
      </c>
      <c r="H841" s="23" t="s">
        <v>1824</v>
      </c>
      <c r="I841" s="29">
        <v>116.0</v>
      </c>
      <c r="J841" s="29">
        <v>226.0</v>
      </c>
      <c r="K841" s="58">
        <v>6520.0</v>
      </c>
      <c r="L841" s="30">
        <f t="shared" si="8"/>
        <v>56206.89655</v>
      </c>
      <c r="M841" s="36"/>
    </row>
    <row r="842">
      <c r="A842" s="57">
        <v>40483.0</v>
      </c>
      <c r="B842" s="23" t="s">
        <v>293</v>
      </c>
      <c r="C842" s="29">
        <v>9.0</v>
      </c>
      <c r="D842" s="29">
        <v>13.0</v>
      </c>
      <c r="E842" s="29">
        <v>59.0</v>
      </c>
      <c r="F842" s="29">
        <v>5.0</v>
      </c>
      <c r="G842" s="23" t="s">
        <v>513</v>
      </c>
      <c r="H842" s="23" t="s">
        <v>1826</v>
      </c>
      <c r="I842" s="29">
        <v>277.0</v>
      </c>
      <c r="J842" s="29">
        <v>467.0</v>
      </c>
      <c r="K842" s="58">
        <v>12633.0</v>
      </c>
      <c r="L842" s="30">
        <f t="shared" si="8"/>
        <v>45606.49819</v>
      </c>
      <c r="M842" s="36"/>
    </row>
    <row r="843">
      <c r="A843" s="57">
        <v>40483.0</v>
      </c>
      <c r="B843" s="23" t="s">
        <v>293</v>
      </c>
      <c r="C843" s="29">
        <v>9.0</v>
      </c>
      <c r="D843" s="29">
        <v>13.0</v>
      </c>
      <c r="E843" s="29">
        <v>59.0</v>
      </c>
      <c r="F843" s="29">
        <v>7.0</v>
      </c>
      <c r="G843" s="23" t="s">
        <v>513</v>
      </c>
      <c r="H843" s="23" t="s">
        <v>1829</v>
      </c>
      <c r="I843" s="29">
        <v>82.0</v>
      </c>
      <c r="J843" s="29">
        <v>160.0</v>
      </c>
      <c r="K843" s="58">
        <v>4502.0</v>
      </c>
      <c r="L843" s="30">
        <f t="shared" si="8"/>
        <v>54902.43902</v>
      </c>
      <c r="M843" s="36"/>
    </row>
    <row r="844">
      <c r="A844" s="57">
        <v>40483.0</v>
      </c>
      <c r="B844" s="23" t="s">
        <v>293</v>
      </c>
      <c r="C844" s="29">
        <v>9.0</v>
      </c>
      <c r="D844" s="29">
        <v>13.0</v>
      </c>
      <c r="E844" s="29">
        <v>57.0</v>
      </c>
      <c r="F844" s="29">
        <v>9.0</v>
      </c>
      <c r="G844" s="23" t="s">
        <v>348</v>
      </c>
      <c r="H844" s="23" t="s">
        <v>554</v>
      </c>
      <c r="I844" s="29">
        <v>26.0</v>
      </c>
      <c r="J844" s="29">
        <v>34.0</v>
      </c>
      <c r="K844" s="58">
        <v>1667.0</v>
      </c>
      <c r="L844" s="30">
        <f t="shared" si="8"/>
        <v>64115.38462</v>
      </c>
      <c r="M844" s="36"/>
    </row>
    <row r="845">
      <c r="A845" s="57">
        <v>40878.0</v>
      </c>
      <c r="B845" s="23" t="s">
        <v>555</v>
      </c>
      <c r="C845" s="29">
        <v>96.0</v>
      </c>
      <c r="D845" s="29">
        <v>0.0</v>
      </c>
      <c r="E845" s="29">
        <v>9.0</v>
      </c>
      <c r="F845" s="29">
        <v>3.0</v>
      </c>
      <c r="G845" s="23" t="s">
        <v>294</v>
      </c>
      <c r="H845" s="23" t="s">
        <v>295</v>
      </c>
      <c r="I845" s="29">
        <v>17455.0</v>
      </c>
      <c r="J845" s="29">
        <v>28924.0</v>
      </c>
      <c r="K845" s="29">
        <v>1086272.0</v>
      </c>
      <c r="L845" s="30">
        <f t="shared" si="8"/>
        <v>62232.71269</v>
      </c>
      <c r="M845" s="23" t="s">
        <v>296</v>
      </c>
    </row>
    <row r="846">
      <c r="A846" s="57">
        <v>40878.0</v>
      </c>
      <c r="B846" s="23" t="s">
        <v>555</v>
      </c>
      <c r="C846" s="29">
        <v>97.0</v>
      </c>
      <c r="D846" s="29">
        <v>0.0</v>
      </c>
      <c r="E846" s="29">
        <v>9.0</v>
      </c>
      <c r="F846" s="29">
        <v>3.0</v>
      </c>
      <c r="G846" s="23" t="s">
        <v>294</v>
      </c>
      <c r="H846" s="23" t="s">
        <v>298</v>
      </c>
      <c r="I846" s="29">
        <v>17033.0</v>
      </c>
      <c r="J846" s="29">
        <v>28144.0</v>
      </c>
      <c r="K846" s="29">
        <v>1060139.0</v>
      </c>
      <c r="L846" s="30">
        <f t="shared" si="8"/>
        <v>62240.29824</v>
      </c>
      <c r="M846" s="23" t="s">
        <v>299</v>
      </c>
    </row>
    <row r="847">
      <c r="A847" s="57">
        <v>40878.0</v>
      </c>
      <c r="B847" s="23" t="s">
        <v>555</v>
      </c>
      <c r="C847" s="29">
        <v>97.0</v>
      </c>
      <c r="D847" s="29">
        <v>1.0</v>
      </c>
      <c r="E847" s="29">
        <v>9.0</v>
      </c>
      <c r="F847" s="29">
        <v>3.0</v>
      </c>
      <c r="G847" s="23" t="s">
        <v>294</v>
      </c>
      <c r="H847" s="23" t="s">
        <v>300</v>
      </c>
      <c r="I847" s="29">
        <v>6392.0</v>
      </c>
      <c r="J847" s="29">
        <v>10374.0</v>
      </c>
      <c r="K847" s="29">
        <v>334215.0</v>
      </c>
      <c r="L847" s="30">
        <f t="shared" si="8"/>
        <v>52286.45181</v>
      </c>
      <c r="M847" s="23" t="s">
        <v>302</v>
      </c>
    </row>
    <row r="848">
      <c r="A848" s="57">
        <v>40878.0</v>
      </c>
      <c r="B848" s="23" t="s">
        <v>555</v>
      </c>
      <c r="C848" s="29">
        <v>97.0</v>
      </c>
      <c r="D848" s="29">
        <v>3.0</v>
      </c>
      <c r="E848" s="29">
        <v>9.0</v>
      </c>
      <c r="F848" s="29">
        <v>3.0</v>
      </c>
      <c r="G848" s="23" t="s">
        <v>294</v>
      </c>
      <c r="H848" s="23" t="s">
        <v>308</v>
      </c>
      <c r="I848" s="29">
        <v>10641.0</v>
      </c>
      <c r="J848" s="29">
        <v>17770.0</v>
      </c>
      <c r="K848" s="29">
        <v>725924.0</v>
      </c>
      <c r="L848" s="30">
        <f t="shared" si="8"/>
        <v>68219.52824</v>
      </c>
      <c r="M848" s="23" t="s">
        <v>309</v>
      </c>
    </row>
    <row r="849">
      <c r="A849" s="57">
        <v>40878.0</v>
      </c>
      <c r="B849" s="23" t="s">
        <v>555</v>
      </c>
      <c r="C849" s="29">
        <v>98.0</v>
      </c>
      <c r="D849" s="29">
        <v>0.0</v>
      </c>
      <c r="E849" s="29">
        <v>9.0</v>
      </c>
      <c r="F849" s="29">
        <v>3.0</v>
      </c>
      <c r="G849" s="23" t="s">
        <v>294</v>
      </c>
      <c r="H849" s="23" t="s">
        <v>315</v>
      </c>
      <c r="I849" s="29">
        <v>422.0</v>
      </c>
      <c r="J849" s="29">
        <v>780.0</v>
      </c>
      <c r="K849" s="29">
        <v>26133.0</v>
      </c>
      <c r="L849" s="30">
        <f t="shared" si="8"/>
        <v>61926.54028</v>
      </c>
      <c r="M849" s="23" t="s">
        <v>317</v>
      </c>
    </row>
    <row r="850">
      <c r="A850" s="57">
        <v>40878.0</v>
      </c>
      <c r="B850" s="23" t="s">
        <v>555</v>
      </c>
      <c r="C850" s="29">
        <v>9.0</v>
      </c>
      <c r="D850" s="29">
        <v>3.0</v>
      </c>
      <c r="E850" s="29">
        <v>9.0</v>
      </c>
      <c r="F850" s="29">
        <v>3.0</v>
      </c>
      <c r="G850" s="23" t="s">
        <v>294</v>
      </c>
      <c r="H850" s="23" t="s">
        <v>319</v>
      </c>
      <c r="I850" s="29">
        <v>352502.0</v>
      </c>
      <c r="J850" s="29">
        <v>726098.0</v>
      </c>
      <c r="K850" s="29">
        <v>2.6978602E7</v>
      </c>
      <c r="L850" s="30">
        <f t="shared" si="8"/>
        <v>76534.6069</v>
      </c>
      <c r="M850" s="23" t="s">
        <v>320</v>
      </c>
    </row>
    <row r="851">
      <c r="A851" s="57">
        <v>40878.0</v>
      </c>
      <c r="B851" s="23" t="s">
        <v>555</v>
      </c>
      <c r="C851" s="29">
        <v>9.0</v>
      </c>
      <c r="D851" s="29">
        <v>13.0</v>
      </c>
      <c r="E851" s="29">
        <v>9.0</v>
      </c>
      <c r="F851" s="29">
        <v>3.0</v>
      </c>
      <c r="G851" s="23" t="s">
        <v>294</v>
      </c>
      <c r="H851" s="23" t="s">
        <v>326</v>
      </c>
      <c r="I851" s="29">
        <v>1756.0</v>
      </c>
      <c r="J851" s="29">
        <v>2902.0</v>
      </c>
      <c r="K851" s="29">
        <v>84025.0</v>
      </c>
      <c r="L851" s="30">
        <f t="shared" si="8"/>
        <v>47850.22779</v>
      </c>
      <c r="M851" s="36"/>
    </row>
    <row r="852">
      <c r="A852" s="57">
        <v>40878.0</v>
      </c>
      <c r="B852" s="23" t="s">
        <v>555</v>
      </c>
      <c r="C852" s="29">
        <v>9.0</v>
      </c>
      <c r="D852" s="29">
        <v>9.0</v>
      </c>
      <c r="E852" s="29">
        <v>9.0</v>
      </c>
      <c r="F852" s="29">
        <v>3.0</v>
      </c>
      <c r="G852" s="23" t="s">
        <v>294</v>
      </c>
      <c r="H852" s="23" t="s">
        <v>324</v>
      </c>
      <c r="I852" s="29">
        <v>1624.0</v>
      </c>
      <c r="J852" s="29">
        <v>2662.0</v>
      </c>
      <c r="K852" s="29">
        <v>73775.0</v>
      </c>
      <c r="L852" s="30">
        <f t="shared" si="8"/>
        <v>45427.95567</v>
      </c>
      <c r="M852" s="36"/>
    </row>
    <row r="853">
      <c r="A853" s="57">
        <v>40878.0</v>
      </c>
      <c r="B853" s="23" t="s">
        <v>555</v>
      </c>
      <c r="C853" s="29">
        <v>9.0</v>
      </c>
      <c r="D853" s="29">
        <v>7.0</v>
      </c>
      <c r="E853" s="29">
        <v>9.0</v>
      </c>
      <c r="F853" s="29">
        <v>3.0</v>
      </c>
      <c r="G853" s="23" t="s">
        <v>294</v>
      </c>
      <c r="H853" s="23" t="s">
        <v>327</v>
      </c>
      <c r="I853" s="29">
        <v>1179.0</v>
      </c>
      <c r="J853" s="29">
        <v>1871.0</v>
      </c>
      <c r="K853" s="29">
        <v>66204.0</v>
      </c>
      <c r="L853" s="30">
        <f t="shared" si="8"/>
        <v>56152.67176</v>
      </c>
      <c r="M853" s="36"/>
    </row>
    <row r="854">
      <c r="A854" s="57">
        <v>40878.0</v>
      </c>
      <c r="B854" s="23" t="s">
        <v>555</v>
      </c>
      <c r="C854" s="29">
        <v>9.0</v>
      </c>
      <c r="D854" s="29">
        <v>5.0</v>
      </c>
      <c r="E854" s="29">
        <v>9.0</v>
      </c>
      <c r="F854" s="29">
        <v>3.0</v>
      </c>
      <c r="G854" s="23" t="s">
        <v>294</v>
      </c>
      <c r="H854" s="23" t="s">
        <v>330</v>
      </c>
      <c r="I854" s="29">
        <v>749.0</v>
      </c>
      <c r="J854" s="29">
        <v>1194.0</v>
      </c>
      <c r="K854" s="29">
        <v>35150.0</v>
      </c>
      <c r="L854" s="30">
        <f t="shared" si="8"/>
        <v>46929.23899</v>
      </c>
      <c r="M854" s="36"/>
    </row>
    <row r="855">
      <c r="A855" s="57">
        <v>40878.0</v>
      </c>
      <c r="B855" s="23" t="s">
        <v>555</v>
      </c>
      <c r="C855" s="29">
        <v>25.0</v>
      </c>
      <c r="D855" s="29">
        <v>13.0</v>
      </c>
      <c r="E855" s="29">
        <v>9.0</v>
      </c>
      <c r="F855" s="29">
        <v>3.0</v>
      </c>
      <c r="G855" s="23" t="s">
        <v>331</v>
      </c>
      <c r="H855" s="23" t="s">
        <v>332</v>
      </c>
      <c r="I855" s="29">
        <v>622.0</v>
      </c>
      <c r="J855" s="29">
        <v>1047.0</v>
      </c>
      <c r="K855" s="29">
        <v>29443.0</v>
      </c>
      <c r="L855" s="30">
        <f t="shared" si="8"/>
        <v>47336.01286</v>
      </c>
      <c r="M855" s="36"/>
    </row>
    <row r="856">
      <c r="A856" s="57">
        <v>40878.0</v>
      </c>
      <c r="B856" s="23" t="s">
        <v>555</v>
      </c>
      <c r="C856" s="29">
        <v>9.0</v>
      </c>
      <c r="D856" s="29">
        <v>11.0</v>
      </c>
      <c r="E856" s="29">
        <v>9.0</v>
      </c>
      <c r="F856" s="29">
        <v>3.0</v>
      </c>
      <c r="G856" s="23" t="s">
        <v>294</v>
      </c>
      <c r="H856" s="23" t="s">
        <v>334</v>
      </c>
      <c r="I856" s="29">
        <v>477.0</v>
      </c>
      <c r="J856" s="29">
        <v>762.0</v>
      </c>
      <c r="K856" s="29">
        <v>33443.0</v>
      </c>
      <c r="L856" s="30">
        <f t="shared" si="8"/>
        <v>70111.11111</v>
      </c>
      <c r="M856" s="36"/>
    </row>
    <row r="857">
      <c r="A857" s="57">
        <v>40878.0</v>
      </c>
      <c r="B857" s="23" t="s">
        <v>555</v>
      </c>
      <c r="C857" s="29">
        <v>9.0</v>
      </c>
      <c r="D857" s="29">
        <v>1.0</v>
      </c>
      <c r="E857" s="29">
        <v>9.0</v>
      </c>
      <c r="F857" s="29">
        <v>3.0</v>
      </c>
      <c r="G857" s="23" t="s">
        <v>294</v>
      </c>
      <c r="H857" s="23" t="s">
        <v>333</v>
      </c>
      <c r="I857" s="29">
        <v>410.0</v>
      </c>
      <c r="J857" s="29">
        <v>646.0</v>
      </c>
      <c r="K857" s="29">
        <v>33283.0</v>
      </c>
      <c r="L857" s="30">
        <f t="shared" si="8"/>
        <v>81178.04878</v>
      </c>
      <c r="M857" s="36"/>
    </row>
    <row r="858">
      <c r="A858" s="57">
        <v>40878.0</v>
      </c>
      <c r="B858" s="23" t="s">
        <v>555</v>
      </c>
      <c r="C858" s="29">
        <v>36.0</v>
      </c>
      <c r="D858" s="29">
        <v>61.0</v>
      </c>
      <c r="E858" s="29">
        <v>9.0</v>
      </c>
      <c r="F858" s="29">
        <v>3.0</v>
      </c>
      <c r="G858" s="23" t="s">
        <v>337</v>
      </c>
      <c r="H858" s="23" t="s">
        <v>338</v>
      </c>
      <c r="I858" s="29">
        <v>313.0</v>
      </c>
      <c r="J858" s="29">
        <v>382.0</v>
      </c>
      <c r="K858" s="29">
        <v>25769.0</v>
      </c>
      <c r="L858" s="30">
        <f t="shared" si="8"/>
        <v>82329.07348</v>
      </c>
      <c r="M858" s="36"/>
    </row>
    <row r="859">
      <c r="A859" s="57">
        <v>40878.0</v>
      </c>
      <c r="B859" s="23" t="s">
        <v>555</v>
      </c>
      <c r="C859" s="29">
        <v>25.0</v>
      </c>
      <c r="D859" s="29">
        <v>17.0</v>
      </c>
      <c r="E859" s="29">
        <v>9.0</v>
      </c>
      <c r="F859" s="29">
        <v>3.0</v>
      </c>
      <c r="G859" s="23" t="s">
        <v>331</v>
      </c>
      <c r="H859" s="23" t="s">
        <v>327</v>
      </c>
      <c r="I859" s="29">
        <v>282.0</v>
      </c>
      <c r="J859" s="29">
        <v>430.0</v>
      </c>
      <c r="K859" s="29">
        <v>19002.0</v>
      </c>
      <c r="L859" s="30">
        <f t="shared" si="8"/>
        <v>67382.97872</v>
      </c>
      <c r="M859" s="36"/>
    </row>
    <row r="860">
      <c r="A860" s="57">
        <v>40878.0</v>
      </c>
      <c r="B860" s="23" t="s">
        <v>555</v>
      </c>
      <c r="C860" s="29">
        <v>57.0</v>
      </c>
      <c r="D860" s="29">
        <v>1.0</v>
      </c>
      <c r="E860" s="29">
        <v>9.0</v>
      </c>
      <c r="F860" s="29">
        <v>3.0</v>
      </c>
      <c r="G860" s="23" t="s">
        <v>348</v>
      </c>
      <c r="H860" s="23" t="s">
        <v>349</v>
      </c>
      <c r="I860" s="29">
        <v>215.0</v>
      </c>
      <c r="J860" s="29">
        <v>434.0</v>
      </c>
      <c r="K860" s="29">
        <v>22314.0</v>
      </c>
      <c r="L860" s="30">
        <f t="shared" si="8"/>
        <v>103786.0465</v>
      </c>
      <c r="M860" s="36"/>
    </row>
    <row r="861">
      <c r="A861" s="57">
        <v>40878.0</v>
      </c>
      <c r="B861" s="23" t="s">
        <v>555</v>
      </c>
      <c r="C861" s="29">
        <v>25.0</v>
      </c>
      <c r="D861" s="29">
        <v>25.0</v>
      </c>
      <c r="E861" s="29">
        <v>9.0</v>
      </c>
      <c r="F861" s="29">
        <v>3.0</v>
      </c>
      <c r="G861" s="23" t="s">
        <v>331</v>
      </c>
      <c r="H861" s="23" t="s">
        <v>341</v>
      </c>
      <c r="I861" s="29">
        <v>203.0</v>
      </c>
      <c r="J861" s="29">
        <v>233.0</v>
      </c>
      <c r="K861" s="29">
        <v>12634.0</v>
      </c>
      <c r="L861" s="30">
        <f t="shared" si="8"/>
        <v>62236.4532</v>
      </c>
      <c r="M861" s="36"/>
    </row>
    <row r="862">
      <c r="A862" s="57">
        <v>40878.0</v>
      </c>
      <c r="B862" s="23" t="s">
        <v>555</v>
      </c>
      <c r="C862" s="29">
        <v>36.0</v>
      </c>
      <c r="D862" s="29">
        <v>47.0</v>
      </c>
      <c r="E862" s="29">
        <v>9.0</v>
      </c>
      <c r="F862" s="29">
        <v>3.0</v>
      </c>
      <c r="G862" s="23" t="s">
        <v>337</v>
      </c>
      <c r="H862" s="23" t="s">
        <v>339</v>
      </c>
      <c r="I862" s="29">
        <v>203.0</v>
      </c>
      <c r="J862" s="29">
        <v>277.0</v>
      </c>
      <c r="K862" s="29">
        <v>7556.0</v>
      </c>
      <c r="L862" s="30">
        <f t="shared" si="8"/>
        <v>37221.67488</v>
      </c>
      <c r="M862" s="36"/>
    </row>
    <row r="863">
      <c r="A863" s="57">
        <v>40878.0</v>
      </c>
      <c r="B863" s="23" t="s">
        <v>555</v>
      </c>
      <c r="C863" s="29">
        <v>9.0</v>
      </c>
      <c r="D863" s="29">
        <v>15.0</v>
      </c>
      <c r="E863" s="29">
        <v>9.0</v>
      </c>
      <c r="F863" s="29">
        <v>3.0</v>
      </c>
      <c r="G863" s="23" t="s">
        <v>294</v>
      </c>
      <c r="H863" s="23" t="s">
        <v>335</v>
      </c>
      <c r="I863" s="29">
        <v>197.0</v>
      </c>
      <c r="J863" s="29">
        <v>337.0</v>
      </c>
      <c r="K863" s="29">
        <v>8334.0</v>
      </c>
      <c r="L863" s="30">
        <f t="shared" si="8"/>
        <v>42304.56853</v>
      </c>
      <c r="M863" s="36"/>
    </row>
    <row r="864">
      <c r="A864" s="57">
        <v>40878.0</v>
      </c>
      <c r="B864" s="23" t="s">
        <v>555</v>
      </c>
      <c r="C864" s="29">
        <v>57.0</v>
      </c>
      <c r="D864" s="29">
        <v>3.0</v>
      </c>
      <c r="E864" s="29">
        <v>9.0</v>
      </c>
      <c r="F864" s="29">
        <v>3.0</v>
      </c>
      <c r="G864" s="23" t="s">
        <v>348</v>
      </c>
      <c r="H864" s="23" t="s">
        <v>477</v>
      </c>
      <c r="I864" s="29">
        <v>172.0</v>
      </c>
      <c r="J864" s="29">
        <v>293.0</v>
      </c>
      <c r="K864" s="29">
        <v>2624.0</v>
      </c>
      <c r="L864" s="30">
        <f t="shared" si="8"/>
        <v>15255.81395</v>
      </c>
      <c r="M864" s="36"/>
    </row>
    <row r="865">
      <c r="A865" s="57">
        <v>40878.0</v>
      </c>
      <c r="B865" s="23" t="s">
        <v>555</v>
      </c>
      <c r="C865" s="29">
        <v>6.0</v>
      </c>
      <c r="D865" s="29">
        <v>37.0</v>
      </c>
      <c r="E865" s="29">
        <v>9.0</v>
      </c>
      <c r="F865" s="29">
        <v>3.0</v>
      </c>
      <c r="G865" s="23" t="s">
        <v>346</v>
      </c>
      <c r="H865" s="23" t="s">
        <v>347</v>
      </c>
      <c r="I865" s="29">
        <v>167.0</v>
      </c>
      <c r="J865" s="29">
        <v>239.0</v>
      </c>
      <c r="K865" s="29">
        <v>8716.0</v>
      </c>
      <c r="L865" s="30">
        <f t="shared" si="8"/>
        <v>52191.61677</v>
      </c>
      <c r="M865" s="36"/>
    </row>
    <row r="866">
      <c r="A866" s="57">
        <v>40878.0</v>
      </c>
      <c r="B866" s="23" t="s">
        <v>555</v>
      </c>
      <c r="C866" s="29">
        <v>12.0</v>
      </c>
      <c r="D866" s="29">
        <v>99.0</v>
      </c>
      <c r="E866" s="29">
        <v>9.0</v>
      </c>
      <c r="F866" s="29">
        <v>3.0</v>
      </c>
      <c r="G866" s="23" t="s">
        <v>344</v>
      </c>
      <c r="H866" s="23" t="s">
        <v>345</v>
      </c>
      <c r="I866" s="29">
        <v>159.0</v>
      </c>
      <c r="J866" s="29">
        <v>258.0</v>
      </c>
      <c r="K866" s="29">
        <v>16754.0</v>
      </c>
      <c r="L866" s="30">
        <f t="shared" si="8"/>
        <v>105371.0692</v>
      </c>
      <c r="M866" s="36"/>
    </row>
    <row r="867">
      <c r="A867" s="57">
        <v>40878.0</v>
      </c>
      <c r="B867" s="23" t="s">
        <v>555</v>
      </c>
      <c r="C867" s="29">
        <v>36.0</v>
      </c>
      <c r="D867" s="29">
        <v>81.0</v>
      </c>
      <c r="E867" s="29">
        <v>9.0</v>
      </c>
      <c r="F867" s="29">
        <v>3.0</v>
      </c>
      <c r="G867" s="23" t="s">
        <v>337</v>
      </c>
      <c r="H867" s="23" t="s">
        <v>340</v>
      </c>
      <c r="I867" s="29">
        <v>145.0</v>
      </c>
      <c r="J867" s="29">
        <v>219.0</v>
      </c>
      <c r="K867" s="29">
        <v>5168.0</v>
      </c>
      <c r="L867" s="30">
        <f t="shared" si="8"/>
        <v>35641.37931</v>
      </c>
      <c r="M867" s="36"/>
    </row>
    <row r="868">
      <c r="A868" s="57">
        <v>40878.0</v>
      </c>
      <c r="B868" s="23" t="s">
        <v>555</v>
      </c>
      <c r="C868" s="29">
        <v>25.0</v>
      </c>
      <c r="D868" s="29">
        <v>27.0</v>
      </c>
      <c r="E868" s="29">
        <v>9.0</v>
      </c>
      <c r="F868" s="29">
        <v>3.0</v>
      </c>
      <c r="G868" s="23" t="s">
        <v>331</v>
      </c>
      <c r="H868" s="23" t="s">
        <v>343</v>
      </c>
      <c r="I868" s="29">
        <v>143.0</v>
      </c>
      <c r="J868" s="29">
        <v>224.0</v>
      </c>
      <c r="K868" s="29">
        <v>6771.0</v>
      </c>
      <c r="L868" s="30">
        <f t="shared" si="8"/>
        <v>47349.65035</v>
      </c>
      <c r="M868" s="36"/>
    </row>
    <row r="869">
      <c r="A869" s="57">
        <v>40878.0</v>
      </c>
      <c r="B869" s="23" t="s">
        <v>555</v>
      </c>
      <c r="C869" s="29">
        <v>36.0</v>
      </c>
      <c r="D869" s="29">
        <v>5.0</v>
      </c>
      <c r="E869" s="29">
        <v>9.0</v>
      </c>
      <c r="F869" s="29">
        <v>3.0</v>
      </c>
      <c r="G869" s="23" t="s">
        <v>337</v>
      </c>
      <c r="H869" s="23" t="s">
        <v>342</v>
      </c>
      <c r="I869" s="29">
        <v>142.0</v>
      </c>
      <c r="J869" s="29">
        <v>229.0</v>
      </c>
      <c r="K869" s="29">
        <v>4530.0</v>
      </c>
      <c r="L869" s="30">
        <f t="shared" si="8"/>
        <v>31901.40845</v>
      </c>
      <c r="M869" s="36"/>
    </row>
    <row r="870">
      <c r="A870" s="57">
        <v>40878.0</v>
      </c>
      <c r="B870" s="23" t="s">
        <v>555</v>
      </c>
      <c r="C870" s="29">
        <v>12.0</v>
      </c>
      <c r="D870" s="29">
        <v>11.0</v>
      </c>
      <c r="E870" s="29">
        <v>9.0</v>
      </c>
      <c r="F870" s="29">
        <v>3.0</v>
      </c>
      <c r="G870" s="23" t="s">
        <v>344</v>
      </c>
      <c r="H870" s="23" t="s">
        <v>351</v>
      </c>
      <c r="I870" s="29">
        <v>127.0</v>
      </c>
      <c r="J870" s="29">
        <v>180.0</v>
      </c>
      <c r="K870" s="29">
        <v>16094.0</v>
      </c>
      <c r="L870" s="30">
        <f t="shared" si="8"/>
        <v>126724.4094</v>
      </c>
      <c r="M870" s="36"/>
    </row>
    <row r="871">
      <c r="A871" s="57">
        <v>40878.0</v>
      </c>
      <c r="B871" s="23" t="s">
        <v>555</v>
      </c>
      <c r="C871" s="29">
        <v>12.0</v>
      </c>
      <c r="D871" s="29">
        <v>57.0</v>
      </c>
      <c r="E871" s="29">
        <v>9.0</v>
      </c>
      <c r="F871" s="29">
        <v>3.0</v>
      </c>
      <c r="G871" s="23" t="s">
        <v>344</v>
      </c>
      <c r="H871" s="23" t="s">
        <v>367</v>
      </c>
      <c r="I871" s="29">
        <v>125.0</v>
      </c>
      <c r="J871" s="29">
        <v>249.0</v>
      </c>
      <c r="K871" s="29">
        <v>6941.0</v>
      </c>
      <c r="L871" s="30">
        <f t="shared" si="8"/>
        <v>55528</v>
      </c>
      <c r="M871" s="36"/>
    </row>
    <row r="872">
      <c r="A872" s="57">
        <v>40878.0</v>
      </c>
      <c r="B872" s="23" t="s">
        <v>555</v>
      </c>
      <c r="C872" s="29">
        <v>12.0</v>
      </c>
      <c r="D872" s="29">
        <v>95.0</v>
      </c>
      <c r="E872" s="29">
        <v>9.0</v>
      </c>
      <c r="F872" s="29">
        <v>3.0</v>
      </c>
      <c r="G872" s="23" t="s">
        <v>344</v>
      </c>
      <c r="H872" s="23" t="s">
        <v>366</v>
      </c>
      <c r="I872" s="29">
        <v>120.0</v>
      </c>
      <c r="J872" s="29">
        <v>229.0</v>
      </c>
      <c r="K872" s="29">
        <v>4578.0</v>
      </c>
      <c r="L872" s="30">
        <f t="shared" si="8"/>
        <v>38150</v>
      </c>
      <c r="M872" s="36"/>
    </row>
    <row r="873">
      <c r="A873" s="57">
        <v>40878.0</v>
      </c>
      <c r="B873" s="23" t="s">
        <v>555</v>
      </c>
      <c r="C873" s="29">
        <v>4.0</v>
      </c>
      <c r="D873" s="29">
        <v>13.0</v>
      </c>
      <c r="E873" s="29">
        <v>9.0</v>
      </c>
      <c r="F873" s="29">
        <v>3.0</v>
      </c>
      <c r="G873" s="23" t="s">
        <v>357</v>
      </c>
      <c r="H873" s="23" t="s">
        <v>358</v>
      </c>
      <c r="I873" s="29">
        <v>119.0</v>
      </c>
      <c r="J873" s="29">
        <v>215.0</v>
      </c>
      <c r="K873" s="29">
        <v>7785.0</v>
      </c>
      <c r="L873" s="30">
        <f t="shared" si="8"/>
        <v>65420.16807</v>
      </c>
      <c r="M873" s="36"/>
    </row>
    <row r="874">
      <c r="A874" s="57">
        <v>40878.0</v>
      </c>
      <c r="B874" s="23" t="s">
        <v>555</v>
      </c>
      <c r="C874" s="29">
        <v>17.0</v>
      </c>
      <c r="D874" s="29">
        <v>31.0</v>
      </c>
      <c r="E874" s="29">
        <v>9.0</v>
      </c>
      <c r="F874" s="29">
        <v>3.0</v>
      </c>
      <c r="G874" s="23" t="s">
        <v>354</v>
      </c>
      <c r="H874" s="23" t="s">
        <v>355</v>
      </c>
      <c r="I874" s="29">
        <v>115.0</v>
      </c>
      <c r="J874" s="29">
        <v>186.0</v>
      </c>
      <c r="K874" s="29">
        <v>7217.0</v>
      </c>
      <c r="L874" s="30">
        <f t="shared" si="8"/>
        <v>62756.52174</v>
      </c>
      <c r="M874" s="36"/>
    </row>
    <row r="875">
      <c r="A875" s="57">
        <v>40878.0</v>
      </c>
      <c r="B875" s="23" t="s">
        <v>555</v>
      </c>
      <c r="C875" s="29">
        <v>12.0</v>
      </c>
      <c r="D875" s="29">
        <v>86.0</v>
      </c>
      <c r="E875" s="29">
        <v>9.0</v>
      </c>
      <c r="F875" s="29">
        <v>3.0</v>
      </c>
      <c r="G875" s="23" t="s">
        <v>344</v>
      </c>
      <c r="H875" s="23" t="s">
        <v>363</v>
      </c>
      <c r="I875" s="29">
        <v>112.0</v>
      </c>
      <c r="J875" s="29">
        <v>176.0</v>
      </c>
      <c r="K875" s="29">
        <v>4168.0</v>
      </c>
      <c r="L875" s="30">
        <f t="shared" si="8"/>
        <v>37214.28571</v>
      </c>
      <c r="M875" s="36"/>
    </row>
    <row r="876">
      <c r="A876" s="57">
        <v>40878.0</v>
      </c>
      <c r="B876" s="23" t="s">
        <v>555</v>
      </c>
      <c r="C876" s="29">
        <v>25.0</v>
      </c>
      <c r="D876" s="29">
        <v>21.0</v>
      </c>
      <c r="E876" s="29">
        <v>9.0</v>
      </c>
      <c r="F876" s="29">
        <v>3.0</v>
      </c>
      <c r="G876" s="23" t="s">
        <v>331</v>
      </c>
      <c r="H876" s="23" t="s">
        <v>359</v>
      </c>
      <c r="I876" s="29">
        <v>104.0</v>
      </c>
      <c r="J876" s="29">
        <v>176.0</v>
      </c>
      <c r="K876" s="29">
        <v>7790.0</v>
      </c>
      <c r="L876" s="30">
        <f t="shared" si="8"/>
        <v>74903.84615</v>
      </c>
      <c r="M876" s="36"/>
    </row>
    <row r="877">
      <c r="A877" s="57">
        <v>40878.0</v>
      </c>
      <c r="B877" s="23" t="s">
        <v>555</v>
      </c>
      <c r="C877" s="29">
        <v>37.0</v>
      </c>
      <c r="D877" s="29">
        <v>119.0</v>
      </c>
      <c r="E877" s="29">
        <v>9.0</v>
      </c>
      <c r="F877" s="29">
        <v>3.0</v>
      </c>
      <c r="G877" s="23" t="s">
        <v>389</v>
      </c>
      <c r="H877" s="23" t="s">
        <v>390</v>
      </c>
      <c r="I877" s="29">
        <v>101.0</v>
      </c>
      <c r="J877" s="29">
        <v>231.0</v>
      </c>
      <c r="K877" s="29">
        <v>13136.0</v>
      </c>
      <c r="L877" s="30">
        <f t="shared" si="8"/>
        <v>130059.4059</v>
      </c>
      <c r="M877" s="36"/>
    </row>
    <row r="878">
      <c r="A878" s="57">
        <v>40878.0</v>
      </c>
      <c r="B878" s="23" t="s">
        <v>555</v>
      </c>
      <c r="C878" s="29">
        <v>42.0</v>
      </c>
      <c r="D878" s="29">
        <v>101.0</v>
      </c>
      <c r="E878" s="29">
        <v>9.0</v>
      </c>
      <c r="F878" s="29">
        <v>3.0</v>
      </c>
      <c r="G878" s="23" t="s">
        <v>361</v>
      </c>
      <c r="H878" s="23" t="s">
        <v>362</v>
      </c>
      <c r="I878" s="29">
        <v>98.0</v>
      </c>
      <c r="J878" s="29">
        <v>153.0</v>
      </c>
      <c r="K878" s="29">
        <v>3503.0</v>
      </c>
      <c r="L878" s="30">
        <f t="shared" si="8"/>
        <v>35744.89796</v>
      </c>
      <c r="M878" s="36"/>
    </row>
    <row r="879">
      <c r="A879" s="57">
        <v>40878.0</v>
      </c>
      <c r="B879" s="23" t="s">
        <v>555</v>
      </c>
      <c r="C879" s="29">
        <v>44.0</v>
      </c>
      <c r="D879" s="29">
        <v>7.0</v>
      </c>
      <c r="E879" s="29">
        <v>9.0</v>
      </c>
      <c r="F879" s="29">
        <v>3.0</v>
      </c>
      <c r="G879" s="23" t="s">
        <v>352</v>
      </c>
      <c r="H879" s="23" t="s">
        <v>353</v>
      </c>
      <c r="I879" s="29">
        <v>96.0</v>
      </c>
      <c r="J879" s="29">
        <v>140.0</v>
      </c>
      <c r="K879" s="29">
        <v>4633.0</v>
      </c>
      <c r="L879" s="30">
        <f t="shared" si="8"/>
        <v>48260.41667</v>
      </c>
      <c r="M879" s="36"/>
    </row>
    <row r="880">
      <c r="A880" s="57">
        <v>40878.0</v>
      </c>
      <c r="B880" s="23" t="s">
        <v>555</v>
      </c>
      <c r="C880" s="29">
        <v>48.0</v>
      </c>
      <c r="D880" s="29">
        <v>201.0</v>
      </c>
      <c r="E880" s="29">
        <v>9.0</v>
      </c>
      <c r="F880" s="29">
        <v>3.0</v>
      </c>
      <c r="G880" s="23" t="s">
        <v>369</v>
      </c>
      <c r="H880" s="23" t="s">
        <v>370</v>
      </c>
      <c r="I880" s="29">
        <v>89.0</v>
      </c>
      <c r="J880" s="29">
        <v>159.0</v>
      </c>
      <c r="K880" s="29">
        <v>4602.0</v>
      </c>
      <c r="L880" s="30">
        <f t="shared" si="8"/>
        <v>51707.86517</v>
      </c>
      <c r="M880" s="36"/>
    </row>
    <row r="881">
      <c r="A881" s="57">
        <v>40878.0</v>
      </c>
      <c r="B881" s="23" t="s">
        <v>555</v>
      </c>
      <c r="C881" s="29">
        <v>6.0</v>
      </c>
      <c r="D881" s="29">
        <v>73.0</v>
      </c>
      <c r="E881" s="29">
        <v>9.0</v>
      </c>
      <c r="F881" s="29">
        <v>3.0</v>
      </c>
      <c r="G881" s="23" t="s">
        <v>346</v>
      </c>
      <c r="H881" s="23" t="s">
        <v>365</v>
      </c>
      <c r="I881" s="29">
        <v>82.0</v>
      </c>
      <c r="J881" s="29">
        <v>128.0</v>
      </c>
      <c r="K881" s="29">
        <v>6099.0</v>
      </c>
      <c r="L881" s="30">
        <f t="shared" si="8"/>
        <v>74378.04878</v>
      </c>
      <c r="M881" s="36"/>
    </row>
    <row r="882">
      <c r="A882" s="57">
        <v>40878.0</v>
      </c>
      <c r="B882" s="23" t="s">
        <v>555</v>
      </c>
      <c r="C882" s="29">
        <v>25.0</v>
      </c>
      <c r="D882" s="29">
        <v>15.0</v>
      </c>
      <c r="E882" s="29">
        <v>9.0</v>
      </c>
      <c r="F882" s="29">
        <v>3.0</v>
      </c>
      <c r="G882" s="23" t="s">
        <v>331</v>
      </c>
      <c r="H882" s="23" t="s">
        <v>350</v>
      </c>
      <c r="I882" s="29">
        <v>82.0</v>
      </c>
      <c r="J882" s="29">
        <v>126.0</v>
      </c>
      <c r="K882" s="29">
        <v>4781.0</v>
      </c>
      <c r="L882" s="30">
        <f t="shared" si="8"/>
        <v>58304.87805</v>
      </c>
      <c r="M882" s="36"/>
    </row>
    <row r="883">
      <c r="A883" s="57">
        <v>40878.0</v>
      </c>
      <c r="B883" s="23" t="s">
        <v>555</v>
      </c>
      <c r="C883" s="29">
        <v>12.0</v>
      </c>
      <c r="D883" s="29">
        <v>103.0</v>
      </c>
      <c r="E883" s="29">
        <v>9.0</v>
      </c>
      <c r="F883" s="29">
        <v>3.0</v>
      </c>
      <c r="G883" s="23" t="s">
        <v>344</v>
      </c>
      <c r="H883" s="23" t="s">
        <v>407</v>
      </c>
      <c r="I883" s="29">
        <v>77.0</v>
      </c>
      <c r="J883" s="29">
        <v>122.0</v>
      </c>
      <c r="K883" s="29">
        <v>8320.0</v>
      </c>
      <c r="L883" s="30">
        <f t="shared" si="8"/>
        <v>108051.9481</v>
      </c>
      <c r="M883" s="36"/>
    </row>
    <row r="884">
      <c r="A884" s="57">
        <v>40878.0</v>
      </c>
      <c r="B884" s="23" t="s">
        <v>555</v>
      </c>
      <c r="C884" s="29">
        <v>12.0</v>
      </c>
      <c r="D884" s="29">
        <v>115.0</v>
      </c>
      <c r="E884" s="29">
        <v>9.0</v>
      </c>
      <c r="F884" s="29">
        <v>3.0</v>
      </c>
      <c r="G884" s="23" t="s">
        <v>344</v>
      </c>
      <c r="H884" s="23" t="s">
        <v>484</v>
      </c>
      <c r="I884" s="29">
        <v>77.0</v>
      </c>
      <c r="J884" s="29">
        <v>129.0</v>
      </c>
      <c r="K884" s="29">
        <v>7392.0</v>
      </c>
      <c r="L884" s="30">
        <f t="shared" si="8"/>
        <v>96000</v>
      </c>
      <c r="M884" s="36"/>
    </row>
    <row r="885">
      <c r="A885" s="57">
        <v>40878.0</v>
      </c>
      <c r="B885" s="23" t="s">
        <v>555</v>
      </c>
      <c r="C885" s="29">
        <v>34.0</v>
      </c>
      <c r="D885" s="29">
        <v>17.0</v>
      </c>
      <c r="E885" s="29">
        <v>9.0</v>
      </c>
      <c r="F885" s="29">
        <v>3.0</v>
      </c>
      <c r="G885" s="23" t="s">
        <v>375</v>
      </c>
      <c r="H885" s="23" t="s">
        <v>380</v>
      </c>
      <c r="I885" s="29">
        <v>76.0</v>
      </c>
      <c r="J885" s="29">
        <v>110.0</v>
      </c>
      <c r="K885" s="29">
        <v>4117.0</v>
      </c>
      <c r="L885" s="30">
        <f t="shared" si="8"/>
        <v>54171.05263</v>
      </c>
      <c r="M885" s="36"/>
    </row>
    <row r="886">
      <c r="A886" s="57">
        <v>40878.0</v>
      </c>
      <c r="B886" s="23" t="s">
        <v>555</v>
      </c>
      <c r="C886" s="29">
        <v>25.0</v>
      </c>
      <c r="D886" s="29">
        <v>9.0</v>
      </c>
      <c r="E886" s="29">
        <v>9.0</v>
      </c>
      <c r="F886" s="29">
        <v>3.0</v>
      </c>
      <c r="G886" s="23" t="s">
        <v>331</v>
      </c>
      <c r="H886" s="23" t="s">
        <v>364</v>
      </c>
      <c r="I886" s="29">
        <v>72.0</v>
      </c>
      <c r="J886" s="29">
        <v>127.0</v>
      </c>
      <c r="K886" s="29">
        <v>3994.0</v>
      </c>
      <c r="L886" s="30">
        <f t="shared" si="8"/>
        <v>55472.22222</v>
      </c>
      <c r="M886" s="36"/>
    </row>
    <row r="887">
      <c r="A887" s="57">
        <v>40878.0</v>
      </c>
      <c r="B887" s="23" t="s">
        <v>555</v>
      </c>
      <c r="C887" s="29">
        <v>36.0</v>
      </c>
      <c r="D887" s="29">
        <v>119.0</v>
      </c>
      <c r="E887" s="29">
        <v>9.0</v>
      </c>
      <c r="F887" s="29">
        <v>3.0</v>
      </c>
      <c r="G887" s="23" t="s">
        <v>337</v>
      </c>
      <c r="H887" s="23" t="s">
        <v>356</v>
      </c>
      <c r="I887" s="29">
        <v>71.0</v>
      </c>
      <c r="J887" s="29">
        <v>106.0</v>
      </c>
      <c r="K887" s="29">
        <v>3563.0</v>
      </c>
      <c r="L887" s="30">
        <f t="shared" si="8"/>
        <v>50183.09859</v>
      </c>
      <c r="M887" s="36"/>
    </row>
    <row r="888">
      <c r="A888" s="57">
        <v>40878.0</v>
      </c>
      <c r="B888" s="23" t="s">
        <v>555</v>
      </c>
      <c r="C888" s="29">
        <v>13.0</v>
      </c>
      <c r="D888" s="29">
        <v>121.0</v>
      </c>
      <c r="E888" s="29">
        <v>9.0</v>
      </c>
      <c r="F888" s="29">
        <v>3.0</v>
      </c>
      <c r="G888" s="23" t="s">
        <v>394</v>
      </c>
      <c r="H888" s="23" t="s">
        <v>395</v>
      </c>
      <c r="I888" s="29">
        <v>70.0</v>
      </c>
      <c r="J888" s="29">
        <v>110.0</v>
      </c>
      <c r="K888" s="29">
        <v>6802.0</v>
      </c>
      <c r="L888" s="30">
        <f t="shared" si="8"/>
        <v>97171.42857</v>
      </c>
      <c r="M888" s="36"/>
    </row>
    <row r="889">
      <c r="A889" s="57">
        <v>40878.0</v>
      </c>
      <c r="B889" s="23" t="s">
        <v>555</v>
      </c>
      <c r="C889" s="29">
        <v>25.0</v>
      </c>
      <c r="D889" s="29">
        <v>1.0</v>
      </c>
      <c r="E889" s="29">
        <v>9.0</v>
      </c>
      <c r="F889" s="29">
        <v>3.0</v>
      </c>
      <c r="G889" s="23" t="s">
        <v>331</v>
      </c>
      <c r="H889" s="23" t="s">
        <v>374</v>
      </c>
      <c r="I889" s="29">
        <v>70.0</v>
      </c>
      <c r="J889" s="29">
        <v>101.0</v>
      </c>
      <c r="K889" s="29">
        <v>7826.0</v>
      </c>
      <c r="L889" s="30">
        <f t="shared" si="8"/>
        <v>111800</v>
      </c>
      <c r="M889" s="36"/>
    </row>
    <row r="890">
      <c r="A890" s="57">
        <v>40878.0</v>
      </c>
      <c r="B890" s="23" t="s">
        <v>555</v>
      </c>
      <c r="C890" s="29">
        <v>44.0</v>
      </c>
      <c r="D890" s="29">
        <v>9.0</v>
      </c>
      <c r="E890" s="29">
        <v>9.0</v>
      </c>
      <c r="F890" s="29">
        <v>3.0</v>
      </c>
      <c r="G890" s="23" t="s">
        <v>352</v>
      </c>
      <c r="H890" s="23" t="s">
        <v>398</v>
      </c>
      <c r="I890" s="29">
        <v>68.0</v>
      </c>
      <c r="J890" s="29">
        <v>109.0</v>
      </c>
      <c r="K890" s="29">
        <v>10512.0</v>
      </c>
      <c r="L890" s="30">
        <f t="shared" si="8"/>
        <v>154588.2353</v>
      </c>
      <c r="M890" s="36"/>
    </row>
    <row r="891">
      <c r="A891" s="57">
        <v>40878.0</v>
      </c>
      <c r="B891" s="23" t="s">
        <v>555</v>
      </c>
      <c r="C891" s="29">
        <v>34.0</v>
      </c>
      <c r="D891" s="29">
        <v>3.0</v>
      </c>
      <c r="E891" s="29">
        <v>9.0</v>
      </c>
      <c r="F891" s="29">
        <v>3.0</v>
      </c>
      <c r="G891" s="23" t="s">
        <v>375</v>
      </c>
      <c r="H891" s="23" t="s">
        <v>377</v>
      </c>
      <c r="I891" s="29">
        <v>67.0</v>
      </c>
      <c r="J891" s="29">
        <v>113.0</v>
      </c>
      <c r="K891" s="29">
        <v>5183.0</v>
      </c>
      <c r="L891" s="30">
        <f t="shared" si="8"/>
        <v>77358.20896</v>
      </c>
      <c r="M891" s="36"/>
    </row>
    <row r="892">
      <c r="A892" s="57">
        <v>40878.0</v>
      </c>
      <c r="B892" s="23" t="s">
        <v>555</v>
      </c>
      <c r="C892" s="29">
        <v>12.0</v>
      </c>
      <c r="D892" s="29">
        <v>71.0</v>
      </c>
      <c r="E892" s="29">
        <v>9.0</v>
      </c>
      <c r="F892" s="29">
        <v>3.0</v>
      </c>
      <c r="G892" s="23" t="s">
        <v>344</v>
      </c>
      <c r="H892" s="23" t="s">
        <v>392</v>
      </c>
      <c r="I892" s="29">
        <v>65.0</v>
      </c>
      <c r="J892" s="29">
        <v>118.0</v>
      </c>
      <c r="K892" s="29">
        <v>-309.0</v>
      </c>
      <c r="L892" s="30">
        <f t="shared" si="8"/>
        <v>-4753.846154</v>
      </c>
      <c r="M892" s="36"/>
    </row>
    <row r="893">
      <c r="A893" s="57">
        <v>40878.0</v>
      </c>
      <c r="B893" s="23" t="s">
        <v>555</v>
      </c>
      <c r="C893" s="29">
        <v>34.0</v>
      </c>
      <c r="D893" s="29">
        <v>23.0</v>
      </c>
      <c r="E893" s="29">
        <v>9.0</v>
      </c>
      <c r="F893" s="29">
        <v>3.0</v>
      </c>
      <c r="G893" s="23" t="s">
        <v>375</v>
      </c>
      <c r="H893" s="23" t="s">
        <v>327</v>
      </c>
      <c r="I893" s="29">
        <v>64.0</v>
      </c>
      <c r="J893" s="29">
        <v>139.0</v>
      </c>
      <c r="K893" s="29">
        <v>4291.0</v>
      </c>
      <c r="L893" s="30">
        <f t="shared" si="8"/>
        <v>67046.875</v>
      </c>
      <c r="M893" s="36"/>
    </row>
    <row r="894">
      <c r="A894" s="57">
        <v>40878.0</v>
      </c>
      <c r="B894" s="23" t="s">
        <v>555</v>
      </c>
      <c r="C894" s="29">
        <v>12.0</v>
      </c>
      <c r="D894" s="29">
        <v>21.0</v>
      </c>
      <c r="E894" s="29">
        <v>9.0</v>
      </c>
      <c r="F894" s="29">
        <v>3.0</v>
      </c>
      <c r="G894" s="23" t="s">
        <v>344</v>
      </c>
      <c r="H894" s="23" t="s">
        <v>498</v>
      </c>
      <c r="I894" s="29">
        <v>63.0</v>
      </c>
      <c r="J894" s="29">
        <v>103.0</v>
      </c>
      <c r="K894" s="29">
        <v>19213.0</v>
      </c>
      <c r="L894" s="30">
        <f t="shared" si="8"/>
        <v>304968.254</v>
      </c>
      <c r="M894" s="36"/>
    </row>
    <row r="895">
      <c r="A895" s="57">
        <v>40878.0</v>
      </c>
      <c r="B895" s="23" t="s">
        <v>555</v>
      </c>
      <c r="C895" s="29">
        <v>6.0</v>
      </c>
      <c r="D895" s="29">
        <v>59.0</v>
      </c>
      <c r="E895" s="29">
        <v>9.0</v>
      </c>
      <c r="F895" s="29">
        <v>3.0</v>
      </c>
      <c r="G895" s="23" t="s">
        <v>346</v>
      </c>
      <c r="H895" s="23" t="s">
        <v>366</v>
      </c>
      <c r="I895" s="29">
        <v>60.0</v>
      </c>
      <c r="J895" s="29">
        <v>108.0</v>
      </c>
      <c r="K895" s="29">
        <v>7282.0</v>
      </c>
      <c r="L895" s="30">
        <f t="shared" si="8"/>
        <v>121366.6667</v>
      </c>
      <c r="M895" s="36"/>
    </row>
    <row r="896">
      <c r="A896" s="57">
        <v>40878.0</v>
      </c>
      <c r="B896" s="23" t="s">
        <v>555</v>
      </c>
      <c r="C896" s="29">
        <v>12.0</v>
      </c>
      <c r="D896" s="29">
        <v>127.0</v>
      </c>
      <c r="E896" s="29">
        <v>9.0</v>
      </c>
      <c r="F896" s="29">
        <v>3.0</v>
      </c>
      <c r="G896" s="23" t="s">
        <v>344</v>
      </c>
      <c r="H896" s="23" t="s">
        <v>452</v>
      </c>
      <c r="I896" s="29">
        <v>59.0</v>
      </c>
      <c r="J896" s="29">
        <v>107.0</v>
      </c>
      <c r="K896" s="29">
        <v>2984.0</v>
      </c>
      <c r="L896" s="30">
        <f t="shared" si="8"/>
        <v>50576.27119</v>
      </c>
      <c r="M896" s="36"/>
    </row>
    <row r="897">
      <c r="A897" s="57">
        <v>40878.0</v>
      </c>
      <c r="B897" s="23" t="s">
        <v>555</v>
      </c>
      <c r="C897" s="29">
        <v>12.0</v>
      </c>
      <c r="D897" s="29">
        <v>9.0</v>
      </c>
      <c r="E897" s="29">
        <v>9.0</v>
      </c>
      <c r="F897" s="29">
        <v>3.0</v>
      </c>
      <c r="G897" s="23" t="s">
        <v>344</v>
      </c>
      <c r="H897" s="23" t="s">
        <v>482</v>
      </c>
      <c r="I897" s="29">
        <v>58.0</v>
      </c>
      <c r="J897" s="29">
        <v>95.0</v>
      </c>
      <c r="K897" s="29">
        <v>8173.0</v>
      </c>
      <c r="L897" s="30">
        <f t="shared" si="8"/>
        <v>140913.7931</v>
      </c>
      <c r="M897" s="36"/>
    </row>
    <row r="898">
      <c r="A898" s="57">
        <v>40878.0</v>
      </c>
      <c r="B898" s="23" t="s">
        <v>555</v>
      </c>
      <c r="C898" s="29">
        <v>11.0</v>
      </c>
      <c r="D898" s="29">
        <v>1.0</v>
      </c>
      <c r="E898" s="29">
        <v>9.0</v>
      </c>
      <c r="F898" s="29">
        <v>3.0</v>
      </c>
      <c r="G898" s="23" t="s">
        <v>387</v>
      </c>
      <c r="H898" s="23" t="s">
        <v>388</v>
      </c>
      <c r="I898" s="29">
        <v>57.0</v>
      </c>
      <c r="J898" s="29">
        <v>62.0</v>
      </c>
      <c r="K898" s="29">
        <v>2604.0</v>
      </c>
      <c r="L898" s="30">
        <f t="shared" si="8"/>
        <v>45684.21053</v>
      </c>
      <c r="M898" s="36"/>
    </row>
    <row r="899">
      <c r="A899" s="57">
        <v>40878.0</v>
      </c>
      <c r="B899" s="23" t="s">
        <v>555</v>
      </c>
      <c r="C899" s="29">
        <v>48.0</v>
      </c>
      <c r="D899" s="29">
        <v>453.0</v>
      </c>
      <c r="E899" s="29">
        <v>9.0</v>
      </c>
      <c r="F899" s="29">
        <v>3.0</v>
      </c>
      <c r="G899" s="23" t="s">
        <v>369</v>
      </c>
      <c r="H899" s="23" t="s">
        <v>371</v>
      </c>
      <c r="I899" s="29">
        <v>55.0</v>
      </c>
      <c r="J899" s="29">
        <v>82.0</v>
      </c>
      <c r="K899" s="29">
        <v>3057.0</v>
      </c>
      <c r="L899" s="30">
        <f t="shared" si="8"/>
        <v>55581.81818</v>
      </c>
      <c r="M899" s="36"/>
    </row>
    <row r="900">
      <c r="A900" s="57">
        <v>40878.0</v>
      </c>
      <c r="B900" s="23" t="s">
        <v>555</v>
      </c>
      <c r="C900" s="29">
        <v>37.0</v>
      </c>
      <c r="D900" s="29">
        <v>183.0</v>
      </c>
      <c r="E900" s="29">
        <v>9.0</v>
      </c>
      <c r="F900" s="29">
        <v>3.0</v>
      </c>
      <c r="G900" s="23" t="s">
        <v>389</v>
      </c>
      <c r="H900" s="23" t="s">
        <v>404</v>
      </c>
      <c r="I900" s="29">
        <v>54.0</v>
      </c>
      <c r="J900" s="29">
        <v>113.0</v>
      </c>
      <c r="K900" s="29">
        <v>3703.0</v>
      </c>
      <c r="L900" s="30">
        <f t="shared" si="8"/>
        <v>68574.07407</v>
      </c>
      <c r="M900" s="36"/>
    </row>
    <row r="901">
      <c r="A901" s="57">
        <v>40878.0</v>
      </c>
      <c r="B901" s="23" t="s">
        <v>555</v>
      </c>
      <c r="C901" s="29">
        <v>42.0</v>
      </c>
      <c r="D901" s="29">
        <v>77.0</v>
      </c>
      <c r="E901" s="29">
        <v>9.0</v>
      </c>
      <c r="F901" s="29">
        <v>3.0</v>
      </c>
      <c r="G901" s="23" t="s">
        <v>361</v>
      </c>
      <c r="H901" s="23" t="s">
        <v>1156</v>
      </c>
      <c r="I901" s="29">
        <v>54.0</v>
      </c>
      <c r="J901" s="29">
        <v>81.0</v>
      </c>
      <c r="K901" s="29">
        <v>2213.0</v>
      </c>
      <c r="L901" s="30">
        <f t="shared" si="8"/>
        <v>40981.48148</v>
      </c>
      <c r="M901" s="36"/>
    </row>
    <row r="902">
      <c r="A902" s="57">
        <v>40878.0</v>
      </c>
      <c r="B902" s="23" t="s">
        <v>555</v>
      </c>
      <c r="C902" s="29">
        <v>51.0</v>
      </c>
      <c r="D902" s="29">
        <v>59.0</v>
      </c>
      <c r="E902" s="29">
        <v>9.0</v>
      </c>
      <c r="F902" s="29">
        <v>3.0</v>
      </c>
      <c r="G902" s="23" t="s">
        <v>383</v>
      </c>
      <c r="H902" s="23" t="s">
        <v>384</v>
      </c>
      <c r="I902" s="29">
        <v>54.0</v>
      </c>
      <c r="J902" s="29">
        <v>104.0</v>
      </c>
      <c r="K902" s="29">
        <v>4769.0</v>
      </c>
      <c r="L902" s="30">
        <f t="shared" si="8"/>
        <v>88314.81481</v>
      </c>
      <c r="M902" s="36"/>
    </row>
    <row r="903">
      <c r="A903" s="57">
        <v>40878.0</v>
      </c>
      <c r="B903" s="23" t="s">
        <v>555</v>
      </c>
      <c r="C903" s="29">
        <v>12.0</v>
      </c>
      <c r="D903" s="29">
        <v>97.0</v>
      </c>
      <c r="E903" s="29">
        <v>9.0</v>
      </c>
      <c r="F903" s="29">
        <v>3.0</v>
      </c>
      <c r="G903" s="23" t="s">
        <v>344</v>
      </c>
      <c r="H903" s="23" t="s">
        <v>632</v>
      </c>
      <c r="I903" s="29">
        <v>52.0</v>
      </c>
      <c r="J903" s="29">
        <v>92.0</v>
      </c>
      <c r="K903" s="29">
        <v>1863.0</v>
      </c>
      <c r="L903" s="30">
        <f t="shared" si="8"/>
        <v>35826.92308</v>
      </c>
      <c r="M903" s="36"/>
    </row>
    <row r="904">
      <c r="A904" s="57">
        <v>40878.0</v>
      </c>
      <c r="B904" s="23" t="s">
        <v>555</v>
      </c>
      <c r="C904" s="29">
        <v>12.0</v>
      </c>
      <c r="D904" s="29">
        <v>105.0</v>
      </c>
      <c r="E904" s="29">
        <v>9.0</v>
      </c>
      <c r="F904" s="29">
        <v>3.0</v>
      </c>
      <c r="G904" s="23" t="s">
        <v>344</v>
      </c>
      <c r="H904" s="23" t="s">
        <v>686</v>
      </c>
      <c r="I904" s="29">
        <v>51.0</v>
      </c>
      <c r="J904" s="29">
        <v>92.0</v>
      </c>
      <c r="K904" s="29">
        <v>2029.0</v>
      </c>
      <c r="L904" s="30">
        <f t="shared" si="8"/>
        <v>39784.31373</v>
      </c>
      <c r="M904" s="36"/>
    </row>
    <row r="905">
      <c r="A905" s="57">
        <v>40878.0</v>
      </c>
      <c r="B905" s="23" t="s">
        <v>555</v>
      </c>
      <c r="C905" s="29">
        <v>48.0</v>
      </c>
      <c r="D905" s="29">
        <v>113.0</v>
      </c>
      <c r="E905" s="29">
        <v>9.0</v>
      </c>
      <c r="F905" s="29">
        <v>3.0</v>
      </c>
      <c r="G905" s="23" t="s">
        <v>369</v>
      </c>
      <c r="H905" s="23" t="s">
        <v>421</v>
      </c>
      <c r="I905" s="29">
        <v>51.0</v>
      </c>
      <c r="J905" s="29">
        <v>83.0</v>
      </c>
      <c r="K905" s="29">
        <v>3827.0</v>
      </c>
      <c r="L905" s="30">
        <f t="shared" si="8"/>
        <v>75039.21569</v>
      </c>
      <c r="M905" s="36"/>
    </row>
    <row r="906">
      <c r="A906" s="57">
        <v>40878.0</v>
      </c>
      <c r="B906" s="23" t="s">
        <v>555</v>
      </c>
      <c r="C906" s="29">
        <v>12.0</v>
      </c>
      <c r="D906" s="29">
        <v>111.0</v>
      </c>
      <c r="E906" s="29">
        <v>9.0</v>
      </c>
      <c r="F906" s="29">
        <v>3.0</v>
      </c>
      <c r="G906" s="23" t="s">
        <v>344</v>
      </c>
      <c r="H906" s="23" t="s">
        <v>424</v>
      </c>
      <c r="I906" s="29">
        <v>50.0</v>
      </c>
      <c r="J906" s="29">
        <v>86.0</v>
      </c>
      <c r="K906" s="29">
        <v>3429.0</v>
      </c>
      <c r="L906" s="30">
        <f t="shared" si="8"/>
        <v>68580</v>
      </c>
      <c r="M906" s="36"/>
    </row>
    <row r="907">
      <c r="A907" s="57">
        <v>40878.0</v>
      </c>
      <c r="B907" s="23" t="s">
        <v>555</v>
      </c>
      <c r="C907" s="29">
        <v>36.0</v>
      </c>
      <c r="D907" s="29">
        <v>103.0</v>
      </c>
      <c r="E907" s="29">
        <v>9.0</v>
      </c>
      <c r="F907" s="29">
        <v>3.0</v>
      </c>
      <c r="G907" s="23" t="s">
        <v>337</v>
      </c>
      <c r="H907" s="23" t="s">
        <v>341</v>
      </c>
      <c r="I907" s="29">
        <v>50.0</v>
      </c>
      <c r="J907" s="29">
        <v>94.0</v>
      </c>
      <c r="K907" s="29">
        <v>2356.0</v>
      </c>
      <c r="L907" s="30">
        <f t="shared" si="8"/>
        <v>47120</v>
      </c>
      <c r="M907" s="36"/>
    </row>
    <row r="908">
      <c r="A908" s="57">
        <v>40878.0</v>
      </c>
      <c r="B908" s="23" t="s">
        <v>555</v>
      </c>
      <c r="C908" s="29">
        <v>12.0</v>
      </c>
      <c r="D908" s="29">
        <v>101.0</v>
      </c>
      <c r="E908" s="29">
        <v>9.0</v>
      </c>
      <c r="F908" s="29">
        <v>3.0</v>
      </c>
      <c r="G908" s="23" t="s">
        <v>344</v>
      </c>
      <c r="H908" s="23" t="s">
        <v>483</v>
      </c>
      <c r="I908" s="29">
        <v>49.0</v>
      </c>
      <c r="J908" s="29">
        <v>93.0</v>
      </c>
      <c r="K908" s="29">
        <v>3228.0</v>
      </c>
      <c r="L908" s="30">
        <f t="shared" si="8"/>
        <v>65877.55102</v>
      </c>
      <c r="M908" s="36"/>
    </row>
    <row r="909">
      <c r="A909" s="57">
        <v>40878.0</v>
      </c>
      <c r="B909" s="23" t="s">
        <v>555</v>
      </c>
      <c r="C909" s="29">
        <v>33.0</v>
      </c>
      <c r="D909" s="29">
        <v>11.0</v>
      </c>
      <c r="E909" s="29">
        <v>9.0</v>
      </c>
      <c r="F909" s="29">
        <v>3.0</v>
      </c>
      <c r="G909" s="23" t="s">
        <v>419</v>
      </c>
      <c r="H909" s="23" t="s">
        <v>367</v>
      </c>
      <c r="I909" s="29">
        <v>48.0</v>
      </c>
      <c r="J909" s="29">
        <v>70.0</v>
      </c>
      <c r="K909" s="29">
        <v>2319.0</v>
      </c>
      <c r="L909" s="30">
        <f t="shared" si="8"/>
        <v>48312.5</v>
      </c>
      <c r="M909" s="36"/>
    </row>
    <row r="910">
      <c r="A910" s="57">
        <v>40878.0</v>
      </c>
      <c r="B910" s="23" t="s">
        <v>555</v>
      </c>
      <c r="C910" s="29">
        <v>6.0</v>
      </c>
      <c r="D910" s="29">
        <v>75.0</v>
      </c>
      <c r="E910" s="29">
        <v>9.0</v>
      </c>
      <c r="F910" s="29">
        <v>3.0</v>
      </c>
      <c r="G910" s="23" t="s">
        <v>346</v>
      </c>
      <c r="H910" s="23" t="s">
        <v>505</v>
      </c>
      <c r="I910" s="29">
        <v>47.0</v>
      </c>
      <c r="J910" s="29">
        <v>59.0</v>
      </c>
      <c r="K910" s="29">
        <v>3521.0</v>
      </c>
      <c r="L910" s="30">
        <f t="shared" si="8"/>
        <v>74914.89362</v>
      </c>
      <c r="M910" s="36"/>
    </row>
    <row r="911">
      <c r="A911" s="57">
        <v>40878.0</v>
      </c>
      <c r="B911" s="23" t="s">
        <v>555</v>
      </c>
      <c r="C911" s="29">
        <v>25.0</v>
      </c>
      <c r="D911" s="29">
        <v>23.0</v>
      </c>
      <c r="E911" s="29">
        <v>9.0</v>
      </c>
      <c r="F911" s="29">
        <v>3.0</v>
      </c>
      <c r="G911" s="23" t="s">
        <v>331</v>
      </c>
      <c r="H911" s="23" t="s">
        <v>474</v>
      </c>
      <c r="I911" s="29">
        <v>47.0</v>
      </c>
      <c r="J911" s="29">
        <v>70.0</v>
      </c>
      <c r="K911" s="29">
        <v>3933.0</v>
      </c>
      <c r="L911" s="30">
        <f t="shared" si="8"/>
        <v>83680.85106</v>
      </c>
      <c r="M911" s="36"/>
    </row>
    <row r="912">
      <c r="A912" s="57">
        <v>40878.0</v>
      </c>
      <c r="B912" s="23" t="s">
        <v>555</v>
      </c>
      <c r="C912" s="29">
        <v>36.0</v>
      </c>
      <c r="D912" s="29">
        <v>59.0</v>
      </c>
      <c r="E912" s="29">
        <v>9.0</v>
      </c>
      <c r="F912" s="29">
        <v>3.0</v>
      </c>
      <c r="G912" s="23" t="s">
        <v>337</v>
      </c>
      <c r="H912" s="23" t="s">
        <v>360</v>
      </c>
      <c r="I912" s="29">
        <v>47.0</v>
      </c>
      <c r="J912" s="29">
        <v>65.0</v>
      </c>
      <c r="K912" s="29">
        <v>2182.0</v>
      </c>
      <c r="L912" s="30">
        <f t="shared" si="8"/>
        <v>46425.53191</v>
      </c>
      <c r="M912" s="36"/>
    </row>
    <row r="913">
      <c r="A913" s="57">
        <v>40878.0</v>
      </c>
      <c r="B913" s="23" t="s">
        <v>555</v>
      </c>
      <c r="C913" s="29">
        <v>24.0</v>
      </c>
      <c r="D913" s="29">
        <v>31.0</v>
      </c>
      <c r="E913" s="29">
        <v>9.0</v>
      </c>
      <c r="F913" s="29">
        <v>3.0</v>
      </c>
      <c r="G913" s="23" t="s">
        <v>432</v>
      </c>
      <c r="H913" s="23" t="s">
        <v>433</v>
      </c>
      <c r="I913" s="29">
        <v>46.0</v>
      </c>
      <c r="J913" s="29">
        <v>69.0</v>
      </c>
      <c r="K913" s="29">
        <v>4141.0</v>
      </c>
      <c r="L913" s="30">
        <f t="shared" si="8"/>
        <v>90021.73913</v>
      </c>
      <c r="M913" s="36"/>
    </row>
    <row r="914">
      <c r="A914" s="57">
        <v>40878.0</v>
      </c>
      <c r="B914" s="23" t="s">
        <v>555</v>
      </c>
      <c r="C914" s="29">
        <v>12.0</v>
      </c>
      <c r="D914" s="29">
        <v>83.0</v>
      </c>
      <c r="E914" s="29">
        <v>9.0</v>
      </c>
      <c r="F914" s="29">
        <v>3.0</v>
      </c>
      <c r="G914" s="23" t="s">
        <v>344</v>
      </c>
      <c r="H914" s="23" t="s">
        <v>864</v>
      </c>
      <c r="I914" s="29">
        <v>45.0</v>
      </c>
      <c r="J914" s="29">
        <v>74.0</v>
      </c>
      <c r="K914" s="29">
        <v>2533.0</v>
      </c>
      <c r="L914" s="30">
        <f t="shared" si="8"/>
        <v>56288.88889</v>
      </c>
      <c r="M914" s="36"/>
    </row>
    <row r="915">
      <c r="A915" s="57">
        <v>40878.0</v>
      </c>
      <c r="B915" s="23" t="s">
        <v>555</v>
      </c>
      <c r="C915" s="29">
        <v>13.0</v>
      </c>
      <c r="D915" s="29">
        <v>89.0</v>
      </c>
      <c r="E915" s="29">
        <v>9.0</v>
      </c>
      <c r="F915" s="29">
        <v>3.0</v>
      </c>
      <c r="G915" s="23" t="s">
        <v>394</v>
      </c>
      <c r="H915" s="23" t="s">
        <v>416</v>
      </c>
      <c r="I915" s="29">
        <v>45.0</v>
      </c>
      <c r="J915" s="29">
        <v>73.0</v>
      </c>
      <c r="K915" s="29">
        <v>1650.0</v>
      </c>
      <c r="L915" s="30">
        <f t="shared" si="8"/>
        <v>36666.66667</v>
      </c>
      <c r="M915" s="36"/>
    </row>
    <row r="916">
      <c r="A916" s="57">
        <v>40878.0</v>
      </c>
      <c r="B916" s="23" t="s">
        <v>555</v>
      </c>
      <c r="C916" s="29">
        <v>13.0</v>
      </c>
      <c r="D916" s="29">
        <v>67.0</v>
      </c>
      <c r="E916" s="29">
        <v>9.0</v>
      </c>
      <c r="F916" s="29">
        <v>3.0</v>
      </c>
      <c r="G916" s="23" t="s">
        <v>394</v>
      </c>
      <c r="H916" s="23" t="s">
        <v>506</v>
      </c>
      <c r="I916" s="29">
        <v>43.0</v>
      </c>
      <c r="J916" s="29">
        <v>81.0</v>
      </c>
      <c r="K916" s="29">
        <v>2329.0</v>
      </c>
      <c r="L916" s="30">
        <f t="shared" si="8"/>
        <v>54162.7907</v>
      </c>
      <c r="M916" s="36"/>
    </row>
    <row r="917">
      <c r="A917" s="57">
        <v>40878.0</v>
      </c>
      <c r="B917" s="23" t="s">
        <v>555</v>
      </c>
      <c r="C917" s="29">
        <v>36.0</v>
      </c>
      <c r="D917" s="29">
        <v>55.0</v>
      </c>
      <c r="E917" s="29">
        <v>9.0</v>
      </c>
      <c r="F917" s="29">
        <v>3.0</v>
      </c>
      <c r="G917" s="23" t="s">
        <v>337</v>
      </c>
      <c r="H917" s="23" t="s">
        <v>414</v>
      </c>
      <c r="I917" s="29">
        <v>43.0</v>
      </c>
      <c r="J917" s="29">
        <v>78.0</v>
      </c>
      <c r="K917" s="29">
        <v>1897.0</v>
      </c>
      <c r="L917" s="30">
        <f t="shared" si="8"/>
        <v>44116.27907</v>
      </c>
      <c r="M917" s="36"/>
    </row>
    <row r="918">
      <c r="A918" s="57">
        <v>40878.0</v>
      </c>
      <c r="B918" s="23" t="s">
        <v>555</v>
      </c>
      <c r="C918" s="29">
        <v>45.0</v>
      </c>
      <c r="D918" s="29">
        <v>51.0</v>
      </c>
      <c r="E918" s="29">
        <v>9.0</v>
      </c>
      <c r="F918" s="29">
        <v>3.0</v>
      </c>
      <c r="G918" s="23" t="s">
        <v>624</v>
      </c>
      <c r="H918" s="23" t="s">
        <v>625</v>
      </c>
      <c r="I918" s="29">
        <v>42.0</v>
      </c>
      <c r="J918" s="29">
        <v>66.0</v>
      </c>
      <c r="K918" s="29">
        <v>2929.0</v>
      </c>
      <c r="L918" s="30">
        <f t="shared" si="8"/>
        <v>69738.09524</v>
      </c>
      <c r="M918" s="36"/>
    </row>
    <row r="919">
      <c r="A919" s="57">
        <v>40878.0</v>
      </c>
      <c r="B919" s="23" t="s">
        <v>555</v>
      </c>
      <c r="C919" s="29">
        <v>25.0</v>
      </c>
      <c r="D919" s="29">
        <v>5.0</v>
      </c>
      <c r="E919" s="29">
        <v>9.0</v>
      </c>
      <c r="F919" s="29">
        <v>3.0</v>
      </c>
      <c r="G919" s="23" t="s">
        <v>331</v>
      </c>
      <c r="H919" s="23" t="s">
        <v>401</v>
      </c>
      <c r="I919" s="29">
        <v>41.0</v>
      </c>
      <c r="J919" s="29">
        <v>61.0</v>
      </c>
      <c r="K919" s="29">
        <v>2085.0</v>
      </c>
      <c r="L919" s="30">
        <f t="shared" si="8"/>
        <v>50853.65854</v>
      </c>
      <c r="M919" s="36"/>
    </row>
    <row r="920">
      <c r="A920" s="57">
        <v>40878.0</v>
      </c>
      <c r="B920" s="23" t="s">
        <v>555</v>
      </c>
      <c r="C920" s="29">
        <v>53.0</v>
      </c>
      <c r="D920" s="29">
        <v>33.0</v>
      </c>
      <c r="E920" s="29">
        <v>9.0</v>
      </c>
      <c r="F920" s="29">
        <v>3.0</v>
      </c>
      <c r="G920" s="23" t="s">
        <v>503</v>
      </c>
      <c r="H920" s="23" t="s">
        <v>504</v>
      </c>
      <c r="I920" s="29">
        <v>41.0</v>
      </c>
      <c r="J920" s="29">
        <v>76.0</v>
      </c>
      <c r="K920" s="29">
        <v>4643.0</v>
      </c>
      <c r="L920" s="30">
        <f t="shared" si="8"/>
        <v>113243.9024</v>
      </c>
      <c r="M920" s="36"/>
    </row>
    <row r="921">
      <c r="A921" s="57">
        <v>40878.0</v>
      </c>
      <c r="B921" s="23" t="s">
        <v>555</v>
      </c>
      <c r="C921" s="29">
        <v>32.0</v>
      </c>
      <c r="D921" s="29">
        <v>3.0</v>
      </c>
      <c r="E921" s="29">
        <v>9.0</v>
      </c>
      <c r="F921" s="29">
        <v>3.0</v>
      </c>
      <c r="G921" s="23" t="s">
        <v>509</v>
      </c>
      <c r="H921" s="23" t="s">
        <v>510</v>
      </c>
      <c r="I921" s="29">
        <v>40.0</v>
      </c>
      <c r="J921" s="29">
        <v>66.0</v>
      </c>
      <c r="K921" s="29">
        <v>1996.0</v>
      </c>
      <c r="L921" s="30">
        <f t="shared" si="8"/>
        <v>49900</v>
      </c>
      <c r="M921" s="36"/>
    </row>
    <row r="922">
      <c r="A922" s="57">
        <v>40878.0</v>
      </c>
      <c r="B922" s="23" t="s">
        <v>555</v>
      </c>
      <c r="C922" s="29">
        <v>34.0</v>
      </c>
      <c r="D922" s="29">
        <v>31.0</v>
      </c>
      <c r="E922" s="29">
        <v>9.0</v>
      </c>
      <c r="F922" s="29">
        <v>3.0</v>
      </c>
      <c r="G922" s="23" t="s">
        <v>375</v>
      </c>
      <c r="H922" s="23" t="s">
        <v>461</v>
      </c>
      <c r="I922" s="29">
        <v>39.0</v>
      </c>
      <c r="J922" s="29">
        <v>52.0</v>
      </c>
      <c r="K922" s="29">
        <v>1346.0</v>
      </c>
      <c r="L922" s="30">
        <f t="shared" si="8"/>
        <v>34512.82051</v>
      </c>
      <c r="M922" s="36"/>
    </row>
    <row r="923">
      <c r="A923" s="57">
        <v>40878.0</v>
      </c>
      <c r="B923" s="23" t="s">
        <v>555</v>
      </c>
      <c r="C923" s="29">
        <v>42.0</v>
      </c>
      <c r="D923" s="29">
        <v>3.0</v>
      </c>
      <c r="E923" s="29">
        <v>9.0</v>
      </c>
      <c r="F923" s="29">
        <v>3.0</v>
      </c>
      <c r="G923" s="23" t="s">
        <v>361</v>
      </c>
      <c r="H923" s="23" t="s">
        <v>454</v>
      </c>
      <c r="I923" s="29">
        <v>39.0</v>
      </c>
      <c r="J923" s="29">
        <v>59.0</v>
      </c>
      <c r="K923" s="29">
        <v>2118.0</v>
      </c>
      <c r="L923" s="30">
        <f t="shared" si="8"/>
        <v>54307.69231</v>
      </c>
      <c r="M923" s="36"/>
    </row>
    <row r="924">
      <c r="A924" s="57">
        <v>40878.0</v>
      </c>
      <c r="B924" s="23" t="s">
        <v>555</v>
      </c>
      <c r="C924" s="29">
        <v>6.0</v>
      </c>
      <c r="D924" s="29">
        <v>1.0</v>
      </c>
      <c r="E924" s="29">
        <v>9.0</v>
      </c>
      <c r="F924" s="29">
        <v>3.0</v>
      </c>
      <c r="G924" s="23" t="s">
        <v>346</v>
      </c>
      <c r="H924" s="23" t="s">
        <v>697</v>
      </c>
      <c r="I924" s="29">
        <v>38.0</v>
      </c>
      <c r="J924" s="29">
        <v>64.0</v>
      </c>
      <c r="K924" s="29">
        <v>3094.0</v>
      </c>
      <c r="L924" s="30">
        <f t="shared" si="8"/>
        <v>81421.05263</v>
      </c>
      <c r="M924" s="36"/>
    </row>
    <row r="925">
      <c r="A925" s="57">
        <v>40878.0</v>
      </c>
      <c r="B925" s="23" t="s">
        <v>555</v>
      </c>
      <c r="C925" s="29">
        <v>12.0</v>
      </c>
      <c r="D925" s="29">
        <v>85.0</v>
      </c>
      <c r="E925" s="29">
        <v>9.0</v>
      </c>
      <c r="F925" s="29">
        <v>3.0</v>
      </c>
      <c r="G925" s="23" t="s">
        <v>344</v>
      </c>
      <c r="H925" s="23" t="s">
        <v>787</v>
      </c>
      <c r="I925" s="29">
        <v>37.0</v>
      </c>
      <c r="J925" s="29">
        <v>76.0</v>
      </c>
      <c r="K925" s="29">
        <v>5676.0</v>
      </c>
      <c r="L925" s="30">
        <f t="shared" si="8"/>
        <v>153405.4054</v>
      </c>
      <c r="M925" s="36"/>
    </row>
    <row r="926">
      <c r="A926" s="57">
        <v>40878.0</v>
      </c>
      <c r="B926" s="23" t="s">
        <v>555</v>
      </c>
      <c r="C926" s="29">
        <v>13.0</v>
      </c>
      <c r="D926" s="29">
        <v>135.0</v>
      </c>
      <c r="E926" s="29">
        <v>9.0</v>
      </c>
      <c r="F926" s="29">
        <v>3.0</v>
      </c>
      <c r="G926" s="23" t="s">
        <v>394</v>
      </c>
      <c r="H926" s="23" t="s">
        <v>473</v>
      </c>
      <c r="I926" s="29">
        <v>37.0</v>
      </c>
      <c r="J926" s="29">
        <v>70.0</v>
      </c>
      <c r="K926" s="29">
        <v>1388.0</v>
      </c>
      <c r="L926" s="30">
        <f t="shared" si="8"/>
        <v>37513.51351</v>
      </c>
      <c r="M926" s="36"/>
    </row>
    <row r="927">
      <c r="A927" s="57">
        <v>40878.0</v>
      </c>
      <c r="B927" s="23" t="s">
        <v>555</v>
      </c>
      <c r="C927" s="29">
        <v>24.0</v>
      </c>
      <c r="D927" s="29">
        <v>5.0</v>
      </c>
      <c r="E927" s="29">
        <v>9.0</v>
      </c>
      <c r="F927" s="29">
        <v>3.0</v>
      </c>
      <c r="G927" s="23" t="s">
        <v>432</v>
      </c>
      <c r="H927" s="23" t="s">
        <v>507</v>
      </c>
      <c r="I927" s="29">
        <v>36.0</v>
      </c>
      <c r="J927" s="29">
        <v>75.0</v>
      </c>
      <c r="K927" s="29">
        <v>3178.0</v>
      </c>
      <c r="L927" s="30">
        <f t="shared" si="8"/>
        <v>88277.77778</v>
      </c>
      <c r="M927" s="36"/>
    </row>
    <row r="928">
      <c r="A928" s="57">
        <v>40878.0</v>
      </c>
      <c r="B928" s="23" t="s">
        <v>555</v>
      </c>
      <c r="C928" s="29">
        <v>42.0</v>
      </c>
      <c r="D928" s="29">
        <v>91.0</v>
      </c>
      <c r="E928" s="29">
        <v>9.0</v>
      </c>
      <c r="F928" s="29">
        <v>3.0</v>
      </c>
      <c r="G928" s="23" t="s">
        <v>361</v>
      </c>
      <c r="H928" s="23" t="s">
        <v>433</v>
      </c>
      <c r="I928" s="29">
        <v>36.0</v>
      </c>
      <c r="J928" s="29">
        <v>60.0</v>
      </c>
      <c r="K928" s="29">
        <v>1722.0</v>
      </c>
      <c r="L928" s="30">
        <f t="shared" si="8"/>
        <v>47833.33333</v>
      </c>
      <c r="M928" s="36"/>
    </row>
    <row r="929">
      <c r="A929" s="57">
        <v>40878.0</v>
      </c>
      <c r="B929" s="23" t="s">
        <v>555</v>
      </c>
      <c r="C929" s="29">
        <v>8.0</v>
      </c>
      <c r="D929" s="29">
        <v>31.0</v>
      </c>
      <c r="E929" s="29">
        <v>9.0</v>
      </c>
      <c r="F929" s="29">
        <v>3.0</v>
      </c>
      <c r="G929" s="23" t="s">
        <v>739</v>
      </c>
      <c r="H929" s="23" t="s">
        <v>740</v>
      </c>
      <c r="I929" s="29">
        <v>35.0</v>
      </c>
      <c r="J929" s="29">
        <v>50.0</v>
      </c>
      <c r="K929" s="29">
        <v>9103.0</v>
      </c>
      <c r="L929" s="30">
        <f t="shared" si="8"/>
        <v>260085.7143</v>
      </c>
      <c r="M929" s="36"/>
    </row>
    <row r="930">
      <c r="A930" s="57">
        <v>40878.0</v>
      </c>
      <c r="B930" s="23" t="s">
        <v>555</v>
      </c>
      <c r="C930" s="29">
        <v>12.0</v>
      </c>
      <c r="D930" s="29">
        <v>31.0</v>
      </c>
      <c r="E930" s="29">
        <v>9.0</v>
      </c>
      <c r="F930" s="29">
        <v>3.0</v>
      </c>
      <c r="G930" s="23" t="s">
        <v>344</v>
      </c>
      <c r="H930" s="23" t="s">
        <v>469</v>
      </c>
      <c r="I930" s="29">
        <v>35.0</v>
      </c>
      <c r="J930" s="29">
        <v>70.0</v>
      </c>
      <c r="K930" s="29">
        <v>2551.0</v>
      </c>
      <c r="L930" s="30">
        <f t="shared" si="8"/>
        <v>72885.71429</v>
      </c>
      <c r="M930" s="36"/>
    </row>
    <row r="931">
      <c r="A931" s="57">
        <v>40878.0</v>
      </c>
      <c r="B931" s="23" t="s">
        <v>555</v>
      </c>
      <c r="C931" s="29">
        <v>33.0</v>
      </c>
      <c r="D931" s="29">
        <v>15.0</v>
      </c>
      <c r="E931" s="29">
        <v>9.0</v>
      </c>
      <c r="F931" s="29">
        <v>3.0</v>
      </c>
      <c r="G931" s="23" t="s">
        <v>419</v>
      </c>
      <c r="H931" s="23" t="s">
        <v>485</v>
      </c>
      <c r="I931" s="29">
        <v>35.0</v>
      </c>
      <c r="J931" s="29">
        <v>50.0</v>
      </c>
      <c r="K931" s="29">
        <v>2437.0</v>
      </c>
      <c r="L931" s="30">
        <f t="shared" si="8"/>
        <v>69628.57143</v>
      </c>
      <c r="M931" s="36"/>
    </row>
    <row r="932">
      <c r="A932" s="57">
        <v>40878.0</v>
      </c>
      <c r="B932" s="23" t="s">
        <v>555</v>
      </c>
      <c r="C932" s="29">
        <v>57.0</v>
      </c>
      <c r="D932" s="29">
        <v>5.0</v>
      </c>
      <c r="E932" s="29">
        <v>9.0</v>
      </c>
      <c r="F932" s="29">
        <v>3.0</v>
      </c>
      <c r="G932" s="23" t="s">
        <v>348</v>
      </c>
      <c r="H932" s="23" t="s">
        <v>427</v>
      </c>
      <c r="I932" s="29">
        <v>35.0</v>
      </c>
      <c r="J932" s="29">
        <v>53.0</v>
      </c>
      <c r="K932" s="29">
        <v>1194.0</v>
      </c>
      <c r="L932" s="30">
        <f t="shared" si="8"/>
        <v>34114.28571</v>
      </c>
      <c r="M932" s="36"/>
    </row>
    <row r="933">
      <c r="A933" s="57">
        <v>40878.0</v>
      </c>
      <c r="B933" s="23" t="s">
        <v>555</v>
      </c>
      <c r="C933" s="29">
        <v>12.0</v>
      </c>
      <c r="D933" s="29">
        <v>81.0</v>
      </c>
      <c r="E933" s="29">
        <v>9.0</v>
      </c>
      <c r="F933" s="29">
        <v>3.0</v>
      </c>
      <c r="G933" s="23" t="s">
        <v>344</v>
      </c>
      <c r="H933" s="23" t="s">
        <v>499</v>
      </c>
      <c r="I933" s="29">
        <v>34.0</v>
      </c>
      <c r="J933" s="29">
        <v>68.0</v>
      </c>
      <c r="K933" s="29">
        <v>3791.0</v>
      </c>
      <c r="L933" s="30">
        <f t="shared" si="8"/>
        <v>111500</v>
      </c>
      <c r="M933" s="36"/>
    </row>
    <row r="934">
      <c r="A934" s="57">
        <v>40878.0</v>
      </c>
      <c r="B934" s="23" t="s">
        <v>555</v>
      </c>
      <c r="C934" s="29">
        <v>12.0</v>
      </c>
      <c r="D934" s="29">
        <v>117.0</v>
      </c>
      <c r="E934" s="29">
        <v>9.0</v>
      </c>
      <c r="F934" s="29">
        <v>3.0</v>
      </c>
      <c r="G934" s="23" t="s">
        <v>344</v>
      </c>
      <c r="H934" s="23" t="s">
        <v>816</v>
      </c>
      <c r="I934" s="29">
        <v>34.0</v>
      </c>
      <c r="J934" s="29">
        <v>69.0</v>
      </c>
      <c r="K934" s="29">
        <v>1493.0</v>
      </c>
      <c r="L934" s="30">
        <f t="shared" si="8"/>
        <v>43911.76471</v>
      </c>
      <c r="M934" s="36"/>
    </row>
    <row r="935">
      <c r="A935" s="57">
        <v>40878.0</v>
      </c>
      <c r="B935" s="23" t="s">
        <v>555</v>
      </c>
      <c r="C935" s="29">
        <v>24.0</v>
      </c>
      <c r="D935" s="29">
        <v>33.0</v>
      </c>
      <c r="E935" s="29">
        <v>9.0</v>
      </c>
      <c r="F935" s="29">
        <v>3.0</v>
      </c>
      <c r="G935" s="23" t="s">
        <v>432</v>
      </c>
      <c r="H935" s="23" t="s">
        <v>508</v>
      </c>
      <c r="I935" s="29">
        <v>34.0</v>
      </c>
      <c r="J935" s="29">
        <v>52.0</v>
      </c>
      <c r="K935" s="29">
        <v>1371.0</v>
      </c>
      <c r="L935" s="30">
        <f t="shared" si="8"/>
        <v>40323.52941</v>
      </c>
      <c r="M935" s="36"/>
    </row>
    <row r="936">
      <c r="A936" s="57">
        <v>40878.0</v>
      </c>
      <c r="B936" s="23" t="s">
        <v>555</v>
      </c>
      <c r="C936" s="29">
        <v>45.0</v>
      </c>
      <c r="D936" s="29">
        <v>19.0</v>
      </c>
      <c r="E936" s="29">
        <v>9.0</v>
      </c>
      <c r="F936" s="29">
        <v>3.0</v>
      </c>
      <c r="G936" s="23" t="s">
        <v>624</v>
      </c>
      <c r="H936" s="23" t="s">
        <v>732</v>
      </c>
      <c r="I936" s="29">
        <v>34.0</v>
      </c>
      <c r="J936" s="29">
        <v>60.0</v>
      </c>
      <c r="K936" s="29">
        <v>2364.0</v>
      </c>
      <c r="L936" s="30">
        <f t="shared" si="8"/>
        <v>69529.41176</v>
      </c>
      <c r="M936" s="36"/>
    </row>
    <row r="937">
      <c r="A937" s="57">
        <v>40878.0</v>
      </c>
      <c r="B937" s="23" t="s">
        <v>555</v>
      </c>
      <c r="C937" s="29">
        <v>48.0</v>
      </c>
      <c r="D937" s="29">
        <v>29.0</v>
      </c>
      <c r="E937" s="29">
        <v>9.0</v>
      </c>
      <c r="F937" s="29">
        <v>3.0</v>
      </c>
      <c r="G937" s="23" t="s">
        <v>369</v>
      </c>
      <c r="H937" s="23" t="s">
        <v>457</v>
      </c>
      <c r="I937" s="29">
        <v>34.0</v>
      </c>
      <c r="J937" s="29">
        <v>62.0</v>
      </c>
      <c r="K937" s="29">
        <v>1608.0</v>
      </c>
      <c r="L937" s="30">
        <f t="shared" si="8"/>
        <v>47294.11765</v>
      </c>
      <c r="M937" s="36"/>
    </row>
    <row r="938">
      <c r="A938" s="57">
        <v>40878.0</v>
      </c>
      <c r="B938" s="23" t="s">
        <v>555</v>
      </c>
      <c r="C938" s="29">
        <v>23.0</v>
      </c>
      <c r="D938" s="29">
        <v>31.0</v>
      </c>
      <c r="E938" s="29">
        <v>9.0</v>
      </c>
      <c r="F938" s="29">
        <v>3.0</v>
      </c>
      <c r="G938" s="23" t="s">
        <v>491</v>
      </c>
      <c r="H938" s="23" t="s">
        <v>500</v>
      </c>
      <c r="I938" s="29">
        <v>33.0</v>
      </c>
      <c r="J938" s="29">
        <v>50.0</v>
      </c>
      <c r="K938" s="29">
        <v>1812.0</v>
      </c>
      <c r="L938" s="30">
        <f t="shared" si="8"/>
        <v>54909.09091</v>
      </c>
      <c r="M938" s="36"/>
    </row>
    <row r="939">
      <c r="A939" s="57">
        <v>40878.0</v>
      </c>
      <c r="B939" s="23" t="s">
        <v>555</v>
      </c>
      <c r="C939" s="29">
        <v>27.0</v>
      </c>
      <c r="D939" s="29">
        <v>53.0</v>
      </c>
      <c r="E939" s="29">
        <v>9.0</v>
      </c>
      <c r="F939" s="29">
        <v>3.0</v>
      </c>
      <c r="G939" s="23" t="s">
        <v>410</v>
      </c>
      <c r="H939" s="23" t="s">
        <v>411</v>
      </c>
      <c r="I939" s="29">
        <v>32.0</v>
      </c>
      <c r="J939" s="29">
        <v>60.0</v>
      </c>
      <c r="K939" s="29">
        <v>2628.0</v>
      </c>
      <c r="L939" s="30">
        <f t="shared" si="8"/>
        <v>82125</v>
      </c>
      <c r="M939" s="36"/>
    </row>
    <row r="940">
      <c r="A940" s="57">
        <v>40878.0</v>
      </c>
      <c r="B940" s="23" t="s">
        <v>555</v>
      </c>
      <c r="C940" s="29">
        <v>37.0</v>
      </c>
      <c r="D940" s="29">
        <v>63.0</v>
      </c>
      <c r="E940" s="29">
        <v>9.0</v>
      </c>
      <c r="F940" s="29">
        <v>3.0</v>
      </c>
      <c r="G940" s="23" t="s">
        <v>389</v>
      </c>
      <c r="H940" s="23" t="s">
        <v>808</v>
      </c>
      <c r="I940" s="29">
        <v>32.0</v>
      </c>
      <c r="J940" s="29">
        <v>45.0</v>
      </c>
      <c r="K940" s="29">
        <v>1399.0</v>
      </c>
      <c r="L940" s="30">
        <f t="shared" si="8"/>
        <v>43718.75</v>
      </c>
      <c r="M940" s="36"/>
    </row>
    <row r="941">
      <c r="A941" s="57">
        <v>40878.0</v>
      </c>
      <c r="B941" s="23" t="s">
        <v>555</v>
      </c>
      <c r="C941" s="29">
        <v>39.0</v>
      </c>
      <c r="D941" s="29">
        <v>49.0</v>
      </c>
      <c r="E941" s="29">
        <v>9.0</v>
      </c>
      <c r="F941" s="29">
        <v>3.0</v>
      </c>
      <c r="G941" s="23" t="s">
        <v>440</v>
      </c>
      <c r="H941" s="23" t="s">
        <v>444</v>
      </c>
      <c r="I941" s="29">
        <v>32.0</v>
      </c>
      <c r="J941" s="29">
        <v>50.0</v>
      </c>
      <c r="K941" s="29">
        <v>1786.0</v>
      </c>
      <c r="L941" s="30">
        <f t="shared" si="8"/>
        <v>55812.5</v>
      </c>
      <c r="M941" s="36"/>
    </row>
    <row r="942">
      <c r="A942" s="57">
        <v>40878.0</v>
      </c>
      <c r="B942" s="23" t="s">
        <v>555</v>
      </c>
      <c r="C942" s="29">
        <v>6.0</v>
      </c>
      <c r="D942" s="29">
        <v>85.0</v>
      </c>
      <c r="E942" s="29">
        <v>9.0</v>
      </c>
      <c r="F942" s="29">
        <v>3.0</v>
      </c>
      <c r="G942" s="23" t="s">
        <v>346</v>
      </c>
      <c r="H942" s="23" t="s">
        <v>480</v>
      </c>
      <c r="I942" s="29">
        <v>30.0</v>
      </c>
      <c r="J942" s="29">
        <v>54.0</v>
      </c>
      <c r="K942" s="29">
        <v>1827.0</v>
      </c>
      <c r="L942" s="30">
        <f t="shared" si="8"/>
        <v>60900</v>
      </c>
      <c r="M942" s="36"/>
    </row>
    <row r="943">
      <c r="A943" s="57">
        <v>40878.0</v>
      </c>
      <c r="B943" s="23" t="s">
        <v>555</v>
      </c>
      <c r="C943" s="29">
        <v>12.0</v>
      </c>
      <c r="D943" s="29">
        <v>15.0</v>
      </c>
      <c r="E943" s="29">
        <v>9.0</v>
      </c>
      <c r="F943" s="29">
        <v>3.0</v>
      </c>
      <c r="G943" s="23" t="s">
        <v>344</v>
      </c>
      <c r="H943" s="23" t="s">
        <v>711</v>
      </c>
      <c r="I943" s="29">
        <v>30.0</v>
      </c>
      <c r="J943" s="29">
        <v>57.0</v>
      </c>
      <c r="K943" s="29">
        <v>2268.0</v>
      </c>
      <c r="L943" s="30">
        <f t="shared" si="8"/>
        <v>75600</v>
      </c>
      <c r="M943" s="36"/>
    </row>
    <row r="944">
      <c r="A944" s="57">
        <v>40878.0</v>
      </c>
      <c r="B944" s="23" t="s">
        <v>555</v>
      </c>
      <c r="C944" s="29">
        <v>24.0</v>
      </c>
      <c r="D944" s="29">
        <v>510.0</v>
      </c>
      <c r="E944" s="29">
        <v>9.0</v>
      </c>
      <c r="F944" s="29">
        <v>3.0</v>
      </c>
      <c r="G944" s="23" t="s">
        <v>432</v>
      </c>
      <c r="H944" s="23" t="s">
        <v>782</v>
      </c>
      <c r="I944" s="29">
        <v>30.0</v>
      </c>
      <c r="J944" s="29">
        <v>33.0</v>
      </c>
      <c r="K944" s="29">
        <v>1070.0</v>
      </c>
      <c r="L944" s="30">
        <f t="shared" si="8"/>
        <v>35666.66667</v>
      </c>
      <c r="M944" s="36"/>
    </row>
    <row r="945">
      <c r="A945" s="57">
        <v>40878.0</v>
      </c>
      <c r="B945" s="23" t="s">
        <v>555</v>
      </c>
      <c r="C945" s="29">
        <v>50.0</v>
      </c>
      <c r="D945" s="29">
        <v>7.0</v>
      </c>
      <c r="E945" s="29">
        <v>9.0</v>
      </c>
      <c r="F945" s="29">
        <v>3.0</v>
      </c>
      <c r="G945" s="23" t="s">
        <v>447</v>
      </c>
      <c r="H945" s="23" t="s">
        <v>449</v>
      </c>
      <c r="I945" s="29">
        <v>30.0</v>
      </c>
      <c r="J945" s="29">
        <v>48.0</v>
      </c>
      <c r="K945" s="29">
        <v>1613.0</v>
      </c>
      <c r="L945" s="30">
        <f t="shared" si="8"/>
        <v>53766.66667</v>
      </c>
      <c r="M945" s="36"/>
    </row>
    <row r="946">
      <c r="A946" s="57">
        <v>40878.0</v>
      </c>
      <c r="B946" s="23" t="s">
        <v>555</v>
      </c>
      <c r="C946" s="29">
        <v>23.0</v>
      </c>
      <c r="D946" s="29">
        <v>5.0</v>
      </c>
      <c r="E946" s="29">
        <v>9.0</v>
      </c>
      <c r="F946" s="29">
        <v>3.0</v>
      </c>
      <c r="G946" s="23" t="s">
        <v>491</v>
      </c>
      <c r="H946" s="23" t="s">
        <v>493</v>
      </c>
      <c r="I946" s="29">
        <v>29.0</v>
      </c>
      <c r="J946" s="29">
        <v>49.0</v>
      </c>
      <c r="K946" s="29">
        <v>2353.0</v>
      </c>
      <c r="L946" s="30">
        <f t="shared" si="8"/>
        <v>81137.93103</v>
      </c>
      <c r="M946" s="36"/>
    </row>
    <row r="947">
      <c r="A947" s="57">
        <v>40878.0</v>
      </c>
      <c r="B947" s="23" t="s">
        <v>555</v>
      </c>
      <c r="C947" s="29">
        <v>34.0</v>
      </c>
      <c r="D947" s="29">
        <v>13.0</v>
      </c>
      <c r="E947" s="29">
        <v>9.0</v>
      </c>
      <c r="F947" s="29">
        <v>3.0</v>
      </c>
      <c r="G947" s="23" t="s">
        <v>375</v>
      </c>
      <c r="H947" s="23" t="s">
        <v>364</v>
      </c>
      <c r="I947" s="29">
        <v>29.0</v>
      </c>
      <c r="J947" s="29">
        <v>54.0</v>
      </c>
      <c r="K947" s="29">
        <v>2252.0</v>
      </c>
      <c r="L947" s="30">
        <f t="shared" si="8"/>
        <v>77655.17241</v>
      </c>
      <c r="M947" s="36"/>
    </row>
    <row r="948">
      <c r="A948" s="57">
        <v>40878.0</v>
      </c>
      <c r="B948" s="23" t="s">
        <v>555</v>
      </c>
      <c r="C948" s="29">
        <v>44.0</v>
      </c>
      <c r="D948" s="29">
        <v>3.0</v>
      </c>
      <c r="E948" s="29">
        <v>9.0</v>
      </c>
      <c r="F948" s="29">
        <v>3.0</v>
      </c>
      <c r="G948" s="23" t="s">
        <v>352</v>
      </c>
      <c r="H948" s="23" t="s">
        <v>465</v>
      </c>
      <c r="I948" s="29">
        <v>29.0</v>
      </c>
      <c r="J948" s="29">
        <v>48.0</v>
      </c>
      <c r="K948" s="29">
        <v>2567.0</v>
      </c>
      <c r="L948" s="30">
        <f t="shared" si="8"/>
        <v>88517.24138</v>
      </c>
      <c r="M948" s="36"/>
    </row>
    <row r="949">
      <c r="A949" s="57">
        <v>40878.0</v>
      </c>
      <c r="B949" s="23" t="s">
        <v>555</v>
      </c>
      <c r="C949" s="29">
        <v>10.0</v>
      </c>
      <c r="D949" s="29">
        <v>3.0</v>
      </c>
      <c r="E949" s="29">
        <v>9.0</v>
      </c>
      <c r="F949" s="29">
        <v>3.0</v>
      </c>
      <c r="G949" s="23" t="s">
        <v>486</v>
      </c>
      <c r="H949" s="23" t="s">
        <v>487</v>
      </c>
      <c r="I949" s="29">
        <v>28.0</v>
      </c>
      <c r="J949" s="29">
        <v>47.0</v>
      </c>
      <c r="K949" s="29">
        <v>1752.0</v>
      </c>
      <c r="L949" s="30">
        <f t="shared" si="8"/>
        <v>62571.42857</v>
      </c>
      <c r="M949" s="36"/>
    </row>
    <row r="950">
      <c r="A950" s="57">
        <v>40878.0</v>
      </c>
      <c r="B950" s="23" t="s">
        <v>555</v>
      </c>
      <c r="C950" s="29">
        <v>48.0</v>
      </c>
      <c r="D950" s="29">
        <v>439.0</v>
      </c>
      <c r="E950" s="29">
        <v>9.0</v>
      </c>
      <c r="F950" s="29">
        <v>3.0</v>
      </c>
      <c r="G950" s="23" t="s">
        <v>369</v>
      </c>
      <c r="H950" s="23" t="s">
        <v>764</v>
      </c>
      <c r="I950" s="29">
        <v>28.0</v>
      </c>
      <c r="J950" s="29">
        <v>45.0</v>
      </c>
      <c r="K950" s="29">
        <v>1605.0</v>
      </c>
      <c r="L950" s="30">
        <f t="shared" si="8"/>
        <v>57321.42857</v>
      </c>
      <c r="M950" s="36"/>
    </row>
    <row r="951">
      <c r="A951" s="57">
        <v>40878.0</v>
      </c>
      <c r="B951" s="23" t="s">
        <v>555</v>
      </c>
      <c r="C951" s="29">
        <v>51.0</v>
      </c>
      <c r="D951" s="29">
        <v>87.0</v>
      </c>
      <c r="E951" s="29">
        <v>9.0</v>
      </c>
      <c r="F951" s="29">
        <v>3.0</v>
      </c>
      <c r="G951" s="23" t="s">
        <v>383</v>
      </c>
      <c r="H951" s="23" t="s">
        <v>497</v>
      </c>
      <c r="I951" s="29">
        <v>28.0</v>
      </c>
      <c r="J951" s="29">
        <v>55.0</v>
      </c>
      <c r="K951" s="29">
        <v>1694.0</v>
      </c>
      <c r="L951" s="30">
        <f t="shared" si="8"/>
        <v>60500</v>
      </c>
      <c r="M951" s="36"/>
    </row>
    <row r="952">
      <c r="A952" s="57">
        <v>40878.0</v>
      </c>
      <c r="B952" s="23" t="s">
        <v>555</v>
      </c>
      <c r="C952" s="29">
        <v>15.0</v>
      </c>
      <c r="D952" s="29">
        <v>3.0</v>
      </c>
      <c r="E952" s="29">
        <v>9.0</v>
      </c>
      <c r="F952" s="29">
        <v>3.0</v>
      </c>
      <c r="G952" s="23" t="s">
        <v>829</v>
      </c>
      <c r="H952" s="23" t="s">
        <v>830</v>
      </c>
      <c r="I952" s="29">
        <v>27.0</v>
      </c>
      <c r="J952" s="29">
        <v>35.0</v>
      </c>
      <c r="K952" s="29">
        <v>1038.0</v>
      </c>
      <c r="L952" s="30">
        <f t="shared" si="8"/>
        <v>38444.44444</v>
      </c>
      <c r="M952" s="36"/>
    </row>
    <row r="953">
      <c r="A953" s="57">
        <v>40878.0</v>
      </c>
      <c r="B953" s="23" t="s">
        <v>555</v>
      </c>
      <c r="C953" s="29">
        <v>25.0</v>
      </c>
      <c r="D953" s="29">
        <v>3.0</v>
      </c>
      <c r="E953" s="29">
        <v>9.0</v>
      </c>
      <c r="F953" s="29">
        <v>3.0</v>
      </c>
      <c r="G953" s="23" t="s">
        <v>331</v>
      </c>
      <c r="H953" s="23" t="s">
        <v>435</v>
      </c>
      <c r="I953" s="29">
        <v>27.0</v>
      </c>
      <c r="J953" s="29">
        <v>50.0</v>
      </c>
      <c r="K953" s="29">
        <v>1286.0</v>
      </c>
      <c r="L953" s="30">
        <f t="shared" si="8"/>
        <v>47629.62963</v>
      </c>
      <c r="M953" s="36"/>
    </row>
    <row r="954">
      <c r="A954" s="57">
        <v>40878.0</v>
      </c>
      <c r="B954" s="23" t="s">
        <v>555</v>
      </c>
      <c r="C954" s="29">
        <v>34.0</v>
      </c>
      <c r="D954" s="29">
        <v>27.0</v>
      </c>
      <c r="E954" s="29">
        <v>9.0</v>
      </c>
      <c r="F954" s="29">
        <v>3.0</v>
      </c>
      <c r="G954" s="23" t="s">
        <v>375</v>
      </c>
      <c r="H954" s="23" t="s">
        <v>438</v>
      </c>
      <c r="I954" s="29">
        <v>27.0</v>
      </c>
      <c r="J954" s="29">
        <v>42.0</v>
      </c>
      <c r="K954" s="29">
        <v>3152.0</v>
      </c>
      <c r="L954" s="30">
        <f t="shared" si="8"/>
        <v>116740.7407</v>
      </c>
      <c r="M954" s="36"/>
    </row>
    <row r="955">
      <c r="A955" s="57">
        <v>40878.0</v>
      </c>
      <c r="B955" s="23" t="s">
        <v>555</v>
      </c>
      <c r="C955" s="29">
        <v>36.0</v>
      </c>
      <c r="D955" s="29">
        <v>1.0</v>
      </c>
      <c r="E955" s="29">
        <v>9.0</v>
      </c>
      <c r="F955" s="29">
        <v>3.0</v>
      </c>
      <c r="G955" s="23" t="s">
        <v>337</v>
      </c>
      <c r="H955" s="23" t="s">
        <v>475</v>
      </c>
      <c r="I955" s="29">
        <v>27.0</v>
      </c>
      <c r="J955" s="29">
        <v>35.0</v>
      </c>
      <c r="K955" s="29">
        <v>1218.0</v>
      </c>
      <c r="L955" s="30">
        <f t="shared" si="8"/>
        <v>45111.11111</v>
      </c>
      <c r="M955" s="36"/>
    </row>
    <row r="956">
      <c r="A956" s="57">
        <v>40878.0</v>
      </c>
      <c r="B956" s="23" t="s">
        <v>555</v>
      </c>
      <c r="C956" s="29">
        <v>34.0</v>
      </c>
      <c r="D956" s="29">
        <v>25.0</v>
      </c>
      <c r="E956" s="29">
        <v>9.0</v>
      </c>
      <c r="F956" s="29">
        <v>3.0</v>
      </c>
      <c r="G956" s="23" t="s">
        <v>375</v>
      </c>
      <c r="H956" s="23" t="s">
        <v>1398</v>
      </c>
      <c r="I956" s="29">
        <v>26.0</v>
      </c>
      <c r="J956" s="29">
        <v>44.0</v>
      </c>
      <c r="K956" s="29">
        <v>2329.0</v>
      </c>
      <c r="L956" s="30">
        <f t="shared" si="8"/>
        <v>89576.92308</v>
      </c>
      <c r="M956" s="36"/>
    </row>
    <row r="957">
      <c r="A957" s="57">
        <v>40878.0</v>
      </c>
      <c r="B957" s="23" t="s">
        <v>555</v>
      </c>
      <c r="C957" s="29">
        <v>34.0</v>
      </c>
      <c r="D957" s="29">
        <v>35.0</v>
      </c>
      <c r="E957" s="29">
        <v>9.0</v>
      </c>
      <c r="F957" s="29">
        <v>3.0</v>
      </c>
      <c r="G957" s="23" t="s">
        <v>375</v>
      </c>
      <c r="H957" s="23" t="s">
        <v>880</v>
      </c>
      <c r="I957" s="29">
        <v>26.0</v>
      </c>
      <c r="J957" s="29">
        <v>45.0</v>
      </c>
      <c r="K957" s="29">
        <v>1727.0</v>
      </c>
      <c r="L957" s="30">
        <f t="shared" si="8"/>
        <v>66423.07692</v>
      </c>
      <c r="M957" s="36"/>
    </row>
    <row r="958">
      <c r="A958" s="57">
        <v>40878.0</v>
      </c>
      <c r="B958" s="23" t="s">
        <v>555</v>
      </c>
      <c r="C958" s="29">
        <v>39.0</v>
      </c>
      <c r="D958" s="29">
        <v>35.0</v>
      </c>
      <c r="E958" s="29">
        <v>9.0</v>
      </c>
      <c r="F958" s="29">
        <v>3.0</v>
      </c>
      <c r="G958" s="23" t="s">
        <v>440</v>
      </c>
      <c r="H958" s="23" t="s">
        <v>441</v>
      </c>
      <c r="I958" s="29">
        <v>26.0</v>
      </c>
      <c r="J958" s="29">
        <v>46.0</v>
      </c>
      <c r="K958" s="29">
        <v>3194.0</v>
      </c>
      <c r="L958" s="30">
        <f t="shared" si="8"/>
        <v>122846.1538</v>
      </c>
      <c r="M958" s="36"/>
    </row>
    <row r="959">
      <c r="A959" s="57">
        <v>40878.0</v>
      </c>
      <c r="B959" s="23" t="s">
        <v>555</v>
      </c>
      <c r="C959" s="29">
        <v>48.0</v>
      </c>
      <c r="D959" s="29">
        <v>85.0</v>
      </c>
      <c r="E959" s="29">
        <v>9.0</v>
      </c>
      <c r="F959" s="29">
        <v>3.0</v>
      </c>
      <c r="G959" s="23" t="s">
        <v>369</v>
      </c>
      <c r="H959" s="23" t="s">
        <v>760</v>
      </c>
      <c r="I959" s="29">
        <v>26.0</v>
      </c>
      <c r="J959" s="29">
        <v>55.0</v>
      </c>
      <c r="K959" s="29">
        <v>2411.0</v>
      </c>
      <c r="L959" s="30">
        <f t="shared" si="8"/>
        <v>92730.76923</v>
      </c>
      <c r="M959" s="36"/>
    </row>
    <row r="960">
      <c r="A960" s="57">
        <v>40878.0</v>
      </c>
      <c r="B960" s="23" t="s">
        <v>555</v>
      </c>
      <c r="C960" s="29">
        <v>34.0</v>
      </c>
      <c r="D960" s="29">
        <v>7.0</v>
      </c>
      <c r="E960" s="29">
        <v>9.0</v>
      </c>
      <c r="F960" s="29">
        <v>3.0</v>
      </c>
      <c r="G960" s="23" t="s">
        <v>375</v>
      </c>
      <c r="H960" s="23" t="s">
        <v>1470</v>
      </c>
      <c r="I960" s="29">
        <v>25.0</v>
      </c>
      <c r="J960" s="29">
        <v>35.0</v>
      </c>
      <c r="K960" s="29">
        <v>928.0</v>
      </c>
      <c r="L960" s="30">
        <f t="shared" si="8"/>
        <v>37120</v>
      </c>
      <c r="M960" s="36"/>
    </row>
    <row r="961">
      <c r="A961" s="57">
        <v>40878.0</v>
      </c>
      <c r="B961" s="23" t="s">
        <v>555</v>
      </c>
      <c r="C961" s="29">
        <v>36.0</v>
      </c>
      <c r="D961" s="29">
        <v>29.0</v>
      </c>
      <c r="E961" s="29">
        <v>9.0</v>
      </c>
      <c r="F961" s="29">
        <v>3.0</v>
      </c>
      <c r="G961" s="23" t="s">
        <v>337</v>
      </c>
      <c r="H961" s="23" t="s">
        <v>495</v>
      </c>
      <c r="I961" s="29">
        <v>25.0</v>
      </c>
      <c r="J961" s="29">
        <v>50.0</v>
      </c>
      <c r="K961" s="29">
        <v>1461.0</v>
      </c>
      <c r="L961" s="30">
        <f t="shared" si="8"/>
        <v>58440</v>
      </c>
      <c r="M961" s="36"/>
    </row>
    <row r="962">
      <c r="A962" s="57">
        <v>40878.0</v>
      </c>
      <c r="B962" s="23" t="s">
        <v>555</v>
      </c>
      <c r="C962" s="29">
        <v>45.0</v>
      </c>
      <c r="D962" s="29">
        <v>13.0</v>
      </c>
      <c r="E962" s="29">
        <v>9.0</v>
      </c>
      <c r="F962" s="29">
        <v>3.0</v>
      </c>
      <c r="G962" s="23" t="s">
        <v>624</v>
      </c>
      <c r="H962" s="23" t="s">
        <v>874</v>
      </c>
      <c r="I962" s="29">
        <v>25.0</v>
      </c>
      <c r="J962" s="29">
        <v>50.0</v>
      </c>
      <c r="K962" s="29">
        <v>3888.0</v>
      </c>
      <c r="L962" s="30">
        <f t="shared" si="8"/>
        <v>155520</v>
      </c>
      <c r="M962" s="36"/>
    </row>
    <row r="963">
      <c r="A963" s="57">
        <v>40878.0</v>
      </c>
      <c r="B963" s="23" t="s">
        <v>555</v>
      </c>
      <c r="C963" s="29">
        <v>42.0</v>
      </c>
      <c r="D963" s="29">
        <v>29.0</v>
      </c>
      <c r="E963" s="29">
        <v>9.0</v>
      </c>
      <c r="F963" s="29">
        <v>3.0</v>
      </c>
      <c r="G963" s="23" t="s">
        <v>361</v>
      </c>
      <c r="H963" s="23" t="s">
        <v>496</v>
      </c>
      <c r="I963" s="29">
        <v>24.0</v>
      </c>
      <c r="J963" s="29">
        <v>35.0</v>
      </c>
      <c r="K963" s="29">
        <v>2298.0</v>
      </c>
      <c r="L963" s="30">
        <f t="shared" si="8"/>
        <v>95750</v>
      </c>
      <c r="M963" s="36"/>
    </row>
    <row r="964">
      <c r="A964" s="57">
        <v>40878.0</v>
      </c>
      <c r="B964" s="23" t="s">
        <v>555</v>
      </c>
      <c r="C964" s="29">
        <v>50.0</v>
      </c>
      <c r="D964" s="29">
        <v>25.0</v>
      </c>
      <c r="E964" s="29">
        <v>9.0</v>
      </c>
      <c r="F964" s="29">
        <v>3.0</v>
      </c>
      <c r="G964" s="23" t="s">
        <v>447</v>
      </c>
      <c r="H964" s="23" t="s">
        <v>335</v>
      </c>
      <c r="I964" s="29">
        <v>24.0</v>
      </c>
      <c r="J964" s="29">
        <v>33.0</v>
      </c>
      <c r="K964" s="29">
        <v>1073.0</v>
      </c>
      <c r="L964" s="30">
        <f t="shared" si="8"/>
        <v>44708.33333</v>
      </c>
      <c r="M964" s="36"/>
    </row>
    <row r="965">
      <c r="A965" s="57">
        <v>40878.0</v>
      </c>
      <c r="B965" s="23" t="s">
        <v>555</v>
      </c>
      <c r="C965" s="29">
        <v>51.0</v>
      </c>
      <c r="D965" s="29">
        <v>153.0</v>
      </c>
      <c r="E965" s="29">
        <v>9.0</v>
      </c>
      <c r="F965" s="29">
        <v>3.0</v>
      </c>
      <c r="G965" s="23" t="s">
        <v>383</v>
      </c>
      <c r="H965" s="23" t="s">
        <v>888</v>
      </c>
      <c r="I965" s="29">
        <v>24.0</v>
      </c>
      <c r="J965" s="29">
        <v>45.0</v>
      </c>
      <c r="K965" s="29">
        <v>1291.0</v>
      </c>
      <c r="L965" s="30">
        <f t="shared" si="8"/>
        <v>53791.66667</v>
      </c>
      <c r="M965" s="36"/>
    </row>
    <row r="966">
      <c r="A966" s="57">
        <v>40878.0</v>
      </c>
      <c r="B966" s="23" t="s">
        <v>555</v>
      </c>
      <c r="C966" s="29">
        <v>4.0</v>
      </c>
      <c r="D966" s="29">
        <v>19.0</v>
      </c>
      <c r="E966" s="29">
        <v>9.0</v>
      </c>
      <c r="F966" s="29">
        <v>3.0</v>
      </c>
      <c r="G966" s="23" t="s">
        <v>357</v>
      </c>
      <c r="H966" s="23" t="s">
        <v>834</v>
      </c>
      <c r="I966" s="29">
        <v>23.0</v>
      </c>
      <c r="J966" s="29">
        <v>42.0</v>
      </c>
      <c r="K966" s="29">
        <v>1397.0</v>
      </c>
      <c r="L966" s="30">
        <f t="shared" si="8"/>
        <v>60739.13043</v>
      </c>
      <c r="M966" s="36"/>
    </row>
    <row r="967">
      <c r="A967" s="57">
        <v>40878.0</v>
      </c>
      <c r="B967" s="23" t="s">
        <v>555</v>
      </c>
      <c r="C967" s="29">
        <v>34.0</v>
      </c>
      <c r="D967" s="29">
        <v>39.0</v>
      </c>
      <c r="E967" s="29">
        <v>9.0</v>
      </c>
      <c r="F967" s="29">
        <v>3.0</v>
      </c>
      <c r="G967" s="23" t="s">
        <v>375</v>
      </c>
      <c r="H967" s="23" t="s">
        <v>511</v>
      </c>
      <c r="I967" s="29">
        <v>23.0</v>
      </c>
      <c r="J967" s="29">
        <v>32.0</v>
      </c>
      <c r="K967" s="29">
        <v>1168.0</v>
      </c>
      <c r="L967" s="30">
        <f t="shared" si="8"/>
        <v>50782.6087</v>
      </c>
      <c r="M967" s="36"/>
    </row>
    <row r="968">
      <c r="A968" s="57">
        <v>40878.0</v>
      </c>
      <c r="B968" s="23" t="s">
        <v>555</v>
      </c>
      <c r="C968" s="29">
        <v>36.0</v>
      </c>
      <c r="D968" s="29">
        <v>67.0</v>
      </c>
      <c r="E968" s="29">
        <v>9.0</v>
      </c>
      <c r="F968" s="29">
        <v>3.0</v>
      </c>
      <c r="G968" s="23" t="s">
        <v>337</v>
      </c>
      <c r="H968" s="23" t="s">
        <v>502</v>
      </c>
      <c r="I968" s="29">
        <v>23.0</v>
      </c>
      <c r="J968" s="29">
        <v>40.0</v>
      </c>
      <c r="K968" s="29">
        <v>951.0</v>
      </c>
      <c r="L968" s="30">
        <f t="shared" si="8"/>
        <v>41347.82609</v>
      </c>
      <c r="M968" s="36"/>
    </row>
    <row r="969">
      <c r="A969" s="57">
        <v>40878.0</v>
      </c>
      <c r="B969" s="23" t="s">
        <v>555</v>
      </c>
      <c r="C969" s="29">
        <v>12.0</v>
      </c>
      <c r="D969" s="29">
        <v>119.0</v>
      </c>
      <c r="E969" s="29">
        <v>9.0</v>
      </c>
      <c r="F969" s="29">
        <v>3.0</v>
      </c>
      <c r="G969" s="23" t="s">
        <v>344</v>
      </c>
      <c r="H969" s="23" t="s">
        <v>826</v>
      </c>
      <c r="I969" s="29">
        <v>22.0</v>
      </c>
      <c r="J969" s="29">
        <v>38.0</v>
      </c>
      <c r="K969" s="29">
        <v>2339.0</v>
      </c>
      <c r="L969" s="30">
        <f t="shared" si="8"/>
        <v>106318.1818</v>
      </c>
      <c r="M969" s="36"/>
    </row>
    <row r="970">
      <c r="A970" s="57">
        <v>40878.0</v>
      </c>
      <c r="B970" s="23" t="s">
        <v>555</v>
      </c>
      <c r="C970" s="29">
        <v>48.0</v>
      </c>
      <c r="D970" s="29">
        <v>121.0</v>
      </c>
      <c r="E970" s="29">
        <v>9.0</v>
      </c>
      <c r="F970" s="29">
        <v>3.0</v>
      </c>
      <c r="G970" s="23" t="s">
        <v>369</v>
      </c>
      <c r="H970" s="23" t="s">
        <v>1993</v>
      </c>
      <c r="I970" s="29">
        <v>22.0</v>
      </c>
      <c r="J970" s="29">
        <v>52.0</v>
      </c>
      <c r="K970" s="29">
        <v>1614.0</v>
      </c>
      <c r="L970" s="30">
        <f t="shared" si="8"/>
        <v>73363.63636</v>
      </c>
      <c r="M970" s="36"/>
    </row>
    <row r="971">
      <c r="A971" s="57">
        <v>40878.0</v>
      </c>
      <c r="B971" s="23" t="s">
        <v>555</v>
      </c>
      <c r="C971" s="29">
        <v>49.0</v>
      </c>
      <c r="D971" s="29">
        <v>35.0</v>
      </c>
      <c r="E971" s="29">
        <v>9.0</v>
      </c>
      <c r="F971" s="29">
        <v>3.0</v>
      </c>
      <c r="G971" s="23" t="s">
        <v>1411</v>
      </c>
      <c r="H971" s="23" t="s">
        <v>1412</v>
      </c>
      <c r="I971" s="29">
        <v>22.0</v>
      </c>
      <c r="J971" s="29">
        <v>35.0</v>
      </c>
      <c r="K971" s="29">
        <v>995.0</v>
      </c>
      <c r="L971" s="30">
        <f t="shared" si="8"/>
        <v>45227.27273</v>
      </c>
      <c r="M971" s="36"/>
    </row>
    <row r="972">
      <c r="A972" s="57">
        <v>40878.0</v>
      </c>
      <c r="B972" s="23" t="s">
        <v>555</v>
      </c>
      <c r="C972" s="29">
        <v>51.0</v>
      </c>
      <c r="D972" s="29">
        <v>13.0</v>
      </c>
      <c r="E972" s="29">
        <v>9.0</v>
      </c>
      <c r="F972" s="29">
        <v>3.0</v>
      </c>
      <c r="G972" s="23" t="s">
        <v>383</v>
      </c>
      <c r="H972" s="23" t="s">
        <v>773</v>
      </c>
      <c r="I972" s="29">
        <v>22.0</v>
      </c>
      <c r="J972" s="29">
        <v>28.0</v>
      </c>
      <c r="K972" s="29">
        <v>980.0</v>
      </c>
      <c r="L972" s="30">
        <f t="shared" si="8"/>
        <v>44545.45455</v>
      </c>
      <c r="M972" s="36"/>
    </row>
    <row r="973">
      <c r="A973" s="57">
        <v>40878.0</v>
      </c>
      <c r="B973" s="23" t="s">
        <v>555</v>
      </c>
      <c r="C973" s="29">
        <v>12.0</v>
      </c>
      <c r="D973" s="29">
        <v>109.0</v>
      </c>
      <c r="E973" s="29">
        <v>9.0</v>
      </c>
      <c r="F973" s="29">
        <v>3.0</v>
      </c>
      <c r="G973" s="23" t="s">
        <v>344</v>
      </c>
      <c r="H973" s="23" t="s">
        <v>1995</v>
      </c>
      <c r="I973" s="29">
        <v>21.0</v>
      </c>
      <c r="J973" s="29">
        <v>44.0</v>
      </c>
      <c r="K973" s="29">
        <v>2640.0</v>
      </c>
      <c r="L973" s="30">
        <f t="shared" si="8"/>
        <v>125714.2857</v>
      </c>
      <c r="M973" s="36"/>
    </row>
    <row r="974">
      <c r="A974" s="57">
        <v>40878.0</v>
      </c>
      <c r="B974" s="23" t="s">
        <v>555</v>
      </c>
      <c r="C974" s="29">
        <v>13.0</v>
      </c>
      <c r="D974" s="29">
        <v>51.0</v>
      </c>
      <c r="E974" s="29">
        <v>9.0</v>
      </c>
      <c r="F974" s="29">
        <v>3.0</v>
      </c>
      <c r="G974" s="23" t="s">
        <v>394</v>
      </c>
      <c r="H974" s="23" t="s">
        <v>1996</v>
      </c>
      <c r="I974" s="29">
        <v>21.0</v>
      </c>
      <c r="J974" s="29">
        <v>32.0</v>
      </c>
      <c r="K974" s="29">
        <v>849.0</v>
      </c>
      <c r="L974" s="30">
        <f t="shared" si="8"/>
        <v>40428.57143</v>
      </c>
      <c r="M974" s="36"/>
    </row>
    <row r="975">
      <c r="A975" s="57">
        <v>40878.0</v>
      </c>
      <c r="B975" s="23" t="s">
        <v>555</v>
      </c>
      <c r="C975" s="29">
        <v>26.0</v>
      </c>
      <c r="D975" s="29">
        <v>125.0</v>
      </c>
      <c r="E975" s="29">
        <v>9.0</v>
      </c>
      <c r="F975" s="29">
        <v>3.0</v>
      </c>
      <c r="G975" s="23" t="s">
        <v>458</v>
      </c>
      <c r="H975" s="23" t="s">
        <v>459</v>
      </c>
      <c r="I975" s="29">
        <v>21.0</v>
      </c>
      <c r="J975" s="29">
        <v>38.0</v>
      </c>
      <c r="K975" s="29">
        <v>1773.0</v>
      </c>
      <c r="L975" s="30">
        <f t="shared" si="8"/>
        <v>84428.57143</v>
      </c>
      <c r="M975" s="36"/>
    </row>
    <row r="976">
      <c r="A976" s="57">
        <v>40878.0</v>
      </c>
      <c r="B976" s="23" t="s">
        <v>555</v>
      </c>
      <c r="C976" s="29">
        <v>47.0</v>
      </c>
      <c r="D976" s="29">
        <v>37.0</v>
      </c>
      <c r="E976" s="29">
        <v>9.0</v>
      </c>
      <c r="F976" s="29">
        <v>3.0</v>
      </c>
      <c r="G976" s="23" t="s">
        <v>1289</v>
      </c>
      <c r="H976" s="23" t="s">
        <v>1291</v>
      </c>
      <c r="I976" s="29">
        <v>21.0</v>
      </c>
      <c r="J976" s="29">
        <v>27.0</v>
      </c>
      <c r="K976" s="29">
        <v>1062.0</v>
      </c>
      <c r="L976" s="30">
        <f t="shared" si="8"/>
        <v>50571.42857</v>
      </c>
      <c r="M976" s="36"/>
    </row>
    <row r="977">
      <c r="A977" s="57">
        <v>40878.0</v>
      </c>
      <c r="B977" s="23" t="s">
        <v>555</v>
      </c>
      <c r="C977" s="29">
        <v>51.0</v>
      </c>
      <c r="D977" s="29">
        <v>810.0</v>
      </c>
      <c r="E977" s="29">
        <v>9.0</v>
      </c>
      <c r="F977" s="29">
        <v>3.0</v>
      </c>
      <c r="G977" s="23" t="s">
        <v>383</v>
      </c>
      <c r="H977" s="23" t="s">
        <v>1350</v>
      </c>
      <c r="I977" s="29">
        <v>21.0</v>
      </c>
      <c r="J977" s="29">
        <v>36.0</v>
      </c>
      <c r="K977" s="29">
        <v>1007.0</v>
      </c>
      <c r="L977" s="30">
        <f t="shared" si="8"/>
        <v>47952.38095</v>
      </c>
      <c r="M977" s="36"/>
    </row>
    <row r="978">
      <c r="A978" s="57">
        <v>40878.0</v>
      </c>
      <c r="B978" s="23" t="s">
        <v>555</v>
      </c>
      <c r="C978" s="29">
        <v>26.0</v>
      </c>
      <c r="D978" s="29">
        <v>163.0</v>
      </c>
      <c r="E978" s="29">
        <v>9.0</v>
      </c>
      <c r="F978" s="29">
        <v>3.0</v>
      </c>
      <c r="G978" s="23" t="s">
        <v>458</v>
      </c>
      <c r="H978" s="23" t="s">
        <v>1285</v>
      </c>
      <c r="I978" s="29">
        <v>20.0</v>
      </c>
      <c r="J978" s="29">
        <v>37.0</v>
      </c>
      <c r="K978" s="29">
        <v>3201.0</v>
      </c>
      <c r="L978" s="30">
        <f t="shared" si="8"/>
        <v>160050</v>
      </c>
      <c r="M978" s="36"/>
    </row>
    <row r="979">
      <c r="A979" s="57">
        <v>40878.0</v>
      </c>
      <c r="B979" s="23" t="s">
        <v>555</v>
      </c>
      <c r="C979" s="29">
        <v>29.0</v>
      </c>
      <c r="D979" s="29">
        <v>189.0</v>
      </c>
      <c r="E979" s="29">
        <v>9.0</v>
      </c>
      <c r="F979" s="29">
        <v>3.0</v>
      </c>
      <c r="G979" s="23" t="s">
        <v>1358</v>
      </c>
      <c r="H979" s="23" t="s">
        <v>1359</v>
      </c>
      <c r="I979" s="29">
        <v>20.0</v>
      </c>
      <c r="J979" s="29">
        <v>37.0</v>
      </c>
      <c r="K979" s="29">
        <v>1394.0</v>
      </c>
      <c r="L979" s="30">
        <f t="shared" si="8"/>
        <v>69700</v>
      </c>
      <c r="M979" s="36"/>
    </row>
    <row r="980">
      <c r="A980" s="57">
        <v>40878.0</v>
      </c>
      <c r="B980" s="23" t="s">
        <v>555</v>
      </c>
      <c r="C980" s="29">
        <v>12.0</v>
      </c>
      <c r="D980" s="29">
        <v>69.0</v>
      </c>
      <c r="E980" s="29">
        <v>9.0</v>
      </c>
      <c r="F980" s="29">
        <v>3.0</v>
      </c>
      <c r="G980" s="23" t="s">
        <v>344</v>
      </c>
      <c r="H980" s="23" t="s">
        <v>800</v>
      </c>
      <c r="I980" s="29">
        <v>19.0</v>
      </c>
      <c r="J980" s="29">
        <v>34.0</v>
      </c>
      <c r="K980" s="29">
        <v>1409.0</v>
      </c>
      <c r="L980" s="30">
        <f t="shared" si="8"/>
        <v>74157.89474</v>
      </c>
      <c r="M980" s="36"/>
    </row>
    <row r="981">
      <c r="A981" s="57">
        <v>40878.0</v>
      </c>
      <c r="B981" s="23" t="s">
        <v>555</v>
      </c>
      <c r="C981" s="29">
        <v>51.0</v>
      </c>
      <c r="D981" s="29">
        <v>510.0</v>
      </c>
      <c r="E981" s="29">
        <v>9.0</v>
      </c>
      <c r="F981" s="29">
        <v>3.0</v>
      </c>
      <c r="G981" s="23" t="s">
        <v>383</v>
      </c>
      <c r="H981" s="23" t="s">
        <v>1760</v>
      </c>
      <c r="I981" s="29">
        <v>19.0</v>
      </c>
      <c r="J981" s="29">
        <v>26.0</v>
      </c>
      <c r="K981" s="29">
        <v>1470.0</v>
      </c>
      <c r="L981" s="30">
        <f t="shared" si="8"/>
        <v>77368.42105</v>
      </c>
      <c r="M981" s="36"/>
    </row>
    <row r="982">
      <c r="A982" s="57">
        <v>40878.0</v>
      </c>
      <c r="B982" s="23" t="s">
        <v>555</v>
      </c>
      <c r="C982" s="29">
        <v>6.0</v>
      </c>
      <c r="D982" s="29">
        <v>65.0</v>
      </c>
      <c r="E982" s="29">
        <v>9.0</v>
      </c>
      <c r="F982" s="29">
        <v>3.0</v>
      </c>
      <c r="G982" s="23" t="s">
        <v>346</v>
      </c>
      <c r="H982" s="23" t="s">
        <v>844</v>
      </c>
      <c r="I982" s="29">
        <v>18.0</v>
      </c>
      <c r="J982" s="29">
        <v>37.0</v>
      </c>
      <c r="K982" s="29">
        <v>875.0</v>
      </c>
      <c r="L982" s="30">
        <f t="shared" si="8"/>
        <v>48611.11111</v>
      </c>
      <c r="M982" s="36"/>
    </row>
    <row r="983">
      <c r="A983" s="57">
        <v>40878.0</v>
      </c>
      <c r="B983" s="23" t="s">
        <v>555</v>
      </c>
      <c r="C983" s="29">
        <v>12.0</v>
      </c>
      <c r="D983" s="29">
        <v>35.0</v>
      </c>
      <c r="E983" s="29">
        <v>9.0</v>
      </c>
      <c r="F983" s="29">
        <v>3.0</v>
      </c>
      <c r="G983" s="23" t="s">
        <v>344</v>
      </c>
      <c r="H983" s="23" t="s">
        <v>1448</v>
      </c>
      <c r="I983" s="29">
        <v>18.0</v>
      </c>
      <c r="J983" s="29">
        <v>42.0</v>
      </c>
      <c r="K983" s="29">
        <v>1391.0</v>
      </c>
      <c r="L983" s="30">
        <f t="shared" si="8"/>
        <v>77277.77778</v>
      </c>
      <c r="M983" s="36"/>
    </row>
    <row r="984">
      <c r="A984" s="57">
        <v>40878.0</v>
      </c>
      <c r="B984" s="23" t="s">
        <v>555</v>
      </c>
      <c r="C984" s="29">
        <v>13.0</v>
      </c>
      <c r="D984" s="29">
        <v>63.0</v>
      </c>
      <c r="E984" s="29">
        <v>9.0</v>
      </c>
      <c r="F984" s="29">
        <v>3.0</v>
      </c>
      <c r="G984" s="23" t="s">
        <v>394</v>
      </c>
      <c r="H984" s="23" t="s">
        <v>2000</v>
      </c>
      <c r="I984" s="29">
        <v>18.0</v>
      </c>
      <c r="J984" s="29">
        <v>29.0</v>
      </c>
      <c r="K984" s="29">
        <v>611.0</v>
      </c>
      <c r="L984" s="30">
        <f t="shared" si="8"/>
        <v>33944.44444</v>
      </c>
      <c r="M984" s="36"/>
    </row>
    <row r="985">
      <c r="A985" s="57">
        <v>40878.0</v>
      </c>
      <c r="B985" s="23" t="s">
        <v>555</v>
      </c>
      <c r="C985" s="29">
        <v>33.0</v>
      </c>
      <c r="D985" s="29">
        <v>5.0</v>
      </c>
      <c r="E985" s="29">
        <v>9.0</v>
      </c>
      <c r="F985" s="29">
        <v>3.0</v>
      </c>
      <c r="G985" s="23" t="s">
        <v>419</v>
      </c>
      <c r="H985" s="23" t="s">
        <v>884</v>
      </c>
      <c r="I985" s="29">
        <v>18.0</v>
      </c>
      <c r="J985" s="29">
        <v>27.0</v>
      </c>
      <c r="K985" s="29">
        <v>1298.0</v>
      </c>
      <c r="L985" s="30">
        <f t="shared" si="8"/>
        <v>72111.11111</v>
      </c>
      <c r="M985" s="36"/>
    </row>
    <row r="986">
      <c r="A986" s="57">
        <v>40878.0</v>
      </c>
      <c r="B986" s="23" t="s">
        <v>555</v>
      </c>
      <c r="C986" s="29">
        <v>42.0</v>
      </c>
      <c r="D986" s="29">
        <v>45.0</v>
      </c>
      <c r="E986" s="29">
        <v>9.0</v>
      </c>
      <c r="F986" s="29">
        <v>3.0</v>
      </c>
      <c r="G986" s="23" t="s">
        <v>361</v>
      </c>
      <c r="H986" s="23" t="s">
        <v>512</v>
      </c>
      <c r="I986" s="29">
        <v>18.0</v>
      </c>
      <c r="J986" s="29">
        <v>39.0</v>
      </c>
      <c r="K986" s="29">
        <v>3472.0</v>
      </c>
      <c r="L986" s="30">
        <f t="shared" si="8"/>
        <v>192888.8889</v>
      </c>
      <c r="M986" s="36"/>
    </row>
    <row r="987">
      <c r="A987" s="57">
        <v>40878.0</v>
      </c>
      <c r="B987" s="23" t="s">
        <v>555</v>
      </c>
      <c r="C987" s="29">
        <v>45.0</v>
      </c>
      <c r="D987" s="29">
        <v>45.0</v>
      </c>
      <c r="E987" s="29">
        <v>9.0</v>
      </c>
      <c r="F987" s="29">
        <v>3.0</v>
      </c>
      <c r="G987" s="23" t="s">
        <v>624</v>
      </c>
      <c r="H987" s="23" t="s">
        <v>1373</v>
      </c>
      <c r="I987" s="29">
        <v>18.0</v>
      </c>
      <c r="J987" s="29">
        <v>34.0</v>
      </c>
      <c r="K987" s="29">
        <v>544.0</v>
      </c>
      <c r="L987" s="30">
        <f t="shared" si="8"/>
        <v>30222.22222</v>
      </c>
      <c r="M987" s="36"/>
    </row>
    <row r="988">
      <c r="A988" s="57">
        <v>40878.0</v>
      </c>
      <c r="B988" s="23" t="s">
        <v>555</v>
      </c>
      <c r="C988" s="29">
        <v>6.0</v>
      </c>
      <c r="D988" s="29">
        <v>71.0</v>
      </c>
      <c r="E988" s="29">
        <v>9.0</v>
      </c>
      <c r="F988" s="29">
        <v>3.0</v>
      </c>
      <c r="G988" s="23" t="s">
        <v>346</v>
      </c>
      <c r="H988" s="23" t="s">
        <v>1353</v>
      </c>
      <c r="I988" s="29">
        <v>17.0</v>
      </c>
      <c r="J988" s="29">
        <v>31.0</v>
      </c>
      <c r="K988" s="29">
        <v>718.0</v>
      </c>
      <c r="L988" s="30">
        <f t="shared" si="8"/>
        <v>42235.29412</v>
      </c>
      <c r="M988" s="36"/>
    </row>
    <row r="989">
      <c r="A989" s="57">
        <v>40878.0</v>
      </c>
      <c r="B989" s="23" t="s">
        <v>555</v>
      </c>
      <c r="C989" s="29">
        <v>8.0</v>
      </c>
      <c r="D989" s="29">
        <v>41.0</v>
      </c>
      <c r="E989" s="29">
        <v>9.0</v>
      </c>
      <c r="F989" s="29">
        <v>3.0</v>
      </c>
      <c r="G989" s="23" t="s">
        <v>739</v>
      </c>
      <c r="H989" s="23" t="s">
        <v>848</v>
      </c>
      <c r="I989" s="29">
        <v>17.0</v>
      </c>
      <c r="J989" s="29">
        <v>33.0</v>
      </c>
      <c r="K989" s="29">
        <v>710.0</v>
      </c>
      <c r="L989" s="30">
        <f t="shared" si="8"/>
        <v>41764.70588</v>
      </c>
      <c r="M989" s="36"/>
    </row>
    <row r="990">
      <c r="A990" s="57">
        <v>40878.0</v>
      </c>
      <c r="B990" s="23" t="s">
        <v>555</v>
      </c>
      <c r="C990" s="29">
        <v>12.0</v>
      </c>
      <c r="D990" s="29">
        <v>61.0</v>
      </c>
      <c r="E990" s="29">
        <v>9.0</v>
      </c>
      <c r="F990" s="29">
        <v>3.0</v>
      </c>
      <c r="G990" s="23" t="s">
        <v>344</v>
      </c>
      <c r="H990" s="23" t="s">
        <v>803</v>
      </c>
      <c r="I990" s="29">
        <v>17.0</v>
      </c>
      <c r="J990" s="29">
        <v>28.0</v>
      </c>
      <c r="K990" s="29">
        <v>2479.0</v>
      </c>
      <c r="L990" s="30">
        <f t="shared" si="8"/>
        <v>145823.5294</v>
      </c>
      <c r="M990" s="36"/>
    </row>
    <row r="991">
      <c r="A991" s="57">
        <v>40878.0</v>
      </c>
      <c r="B991" s="23" t="s">
        <v>555</v>
      </c>
      <c r="C991" s="29">
        <v>33.0</v>
      </c>
      <c r="D991" s="29">
        <v>9.0</v>
      </c>
      <c r="E991" s="29">
        <v>9.0</v>
      </c>
      <c r="F991" s="29">
        <v>3.0</v>
      </c>
      <c r="G991" s="23" t="s">
        <v>419</v>
      </c>
      <c r="H991" s="23" t="s">
        <v>1362</v>
      </c>
      <c r="I991" s="29">
        <v>17.0</v>
      </c>
      <c r="J991" s="29">
        <v>31.0</v>
      </c>
      <c r="K991" s="29">
        <v>998.0</v>
      </c>
      <c r="L991" s="30">
        <f t="shared" si="8"/>
        <v>58705.88235</v>
      </c>
      <c r="M991" s="36"/>
    </row>
    <row r="992">
      <c r="A992" s="57">
        <v>40878.0</v>
      </c>
      <c r="B992" s="23" t="s">
        <v>555</v>
      </c>
      <c r="C992" s="29">
        <v>34.0</v>
      </c>
      <c r="D992" s="29">
        <v>21.0</v>
      </c>
      <c r="E992" s="29">
        <v>9.0</v>
      </c>
      <c r="F992" s="29">
        <v>3.0</v>
      </c>
      <c r="G992" s="23" t="s">
        <v>375</v>
      </c>
      <c r="H992" s="23" t="s">
        <v>1237</v>
      </c>
      <c r="I992" s="29">
        <v>17.0</v>
      </c>
      <c r="J992" s="29">
        <v>29.0</v>
      </c>
      <c r="K992" s="29">
        <v>1038.0</v>
      </c>
      <c r="L992" s="30">
        <f t="shared" si="8"/>
        <v>61058.82353</v>
      </c>
      <c r="M992" s="36"/>
    </row>
    <row r="993">
      <c r="A993" s="57">
        <v>40878.0</v>
      </c>
      <c r="B993" s="23" t="s">
        <v>555</v>
      </c>
      <c r="C993" s="29">
        <v>34.0</v>
      </c>
      <c r="D993" s="29">
        <v>29.0</v>
      </c>
      <c r="E993" s="29">
        <v>9.0</v>
      </c>
      <c r="F993" s="29">
        <v>3.0</v>
      </c>
      <c r="G993" s="23" t="s">
        <v>375</v>
      </c>
      <c r="H993" s="23" t="s">
        <v>866</v>
      </c>
      <c r="I993" s="29">
        <v>17.0</v>
      </c>
      <c r="J993" s="29">
        <v>18.0</v>
      </c>
      <c r="K993" s="29">
        <v>482.0</v>
      </c>
      <c r="L993" s="30">
        <f t="shared" si="8"/>
        <v>28352.94118</v>
      </c>
      <c r="M993" s="36"/>
    </row>
    <row r="994">
      <c r="A994" s="57">
        <v>40878.0</v>
      </c>
      <c r="B994" s="23" t="s">
        <v>555</v>
      </c>
      <c r="C994" s="29">
        <v>36.0</v>
      </c>
      <c r="D994" s="29">
        <v>27.0</v>
      </c>
      <c r="E994" s="29">
        <v>9.0</v>
      </c>
      <c r="F994" s="29">
        <v>3.0</v>
      </c>
      <c r="G994" s="23" t="s">
        <v>337</v>
      </c>
      <c r="H994" s="23" t="s">
        <v>476</v>
      </c>
      <c r="I994" s="29">
        <v>17.0</v>
      </c>
      <c r="J994" s="29">
        <v>19.0</v>
      </c>
      <c r="K994" s="29">
        <v>720.0</v>
      </c>
      <c r="L994" s="30">
        <f t="shared" si="8"/>
        <v>42352.94118</v>
      </c>
      <c r="M994" s="36"/>
    </row>
    <row r="995">
      <c r="A995" s="57">
        <v>40878.0</v>
      </c>
      <c r="B995" s="23" t="s">
        <v>555</v>
      </c>
      <c r="C995" s="29">
        <v>36.0</v>
      </c>
      <c r="D995" s="29">
        <v>71.0</v>
      </c>
      <c r="E995" s="29">
        <v>9.0</v>
      </c>
      <c r="F995" s="29">
        <v>3.0</v>
      </c>
      <c r="G995" s="23" t="s">
        <v>337</v>
      </c>
      <c r="H995" s="23" t="s">
        <v>366</v>
      </c>
      <c r="I995" s="29">
        <v>17.0</v>
      </c>
      <c r="J995" s="29">
        <v>36.0</v>
      </c>
      <c r="K995" s="29">
        <v>1042.0</v>
      </c>
      <c r="L995" s="30">
        <f t="shared" si="8"/>
        <v>61294.11765</v>
      </c>
      <c r="M995" s="36"/>
    </row>
    <row r="996">
      <c r="A996" s="57">
        <v>40878.0</v>
      </c>
      <c r="B996" s="23" t="s">
        <v>555</v>
      </c>
      <c r="C996" s="29">
        <v>36.0</v>
      </c>
      <c r="D996" s="29">
        <v>87.0</v>
      </c>
      <c r="E996" s="29">
        <v>9.0</v>
      </c>
      <c r="F996" s="29">
        <v>3.0</v>
      </c>
      <c r="G996" s="23" t="s">
        <v>337</v>
      </c>
      <c r="H996" s="23" t="s">
        <v>1225</v>
      </c>
      <c r="I996" s="29">
        <v>17.0</v>
      </c>
      <c r="J996" s="29">
        <v>19.0</v>
      </c>
      <c r="K996" s="29">
        <v>1744.0</v>
      </c>
      <c r="L996" s="30">
        <f t="shared" si="8"/>
        <v>102588.2353</v>
      </c>
      <c r="M996" s="36"/>
    </row>
    <row r="997">
      <c r="A997" s="57">
        <v>40878.0</v>
      </c>
      <c r="B997" s="23" t="s">
        <v>555</v>
      </c>
      <c r="C997" s="29">
        <v>37.0</v>
      </c>
      <c r="D997" s="29">
        <v>133.0</v>
      </c>
      <c r="E997" s="29">
        <v>9.0</v>
      </c>
      <c r="F997" s="29">
        <v>3.0</v>
      </c>
      <c r="G997" s="23" t="s">
        <v>389</v>
      </c>
      <c r="H997" s="23" t="s">
        <v>1253</v>
      </c>
      <c r="I997" s="29">
        <v>17.0</v>
      </c>
      <c r="J997" s="29">
        <v>26.0</v>
      </c>
      <c r="K997" s="29">
        <v>951.0</v>
      </c>
      <c r="L997" s="30">
        <f t="shared" si="8"/>
        <v>55941.17647</v>
      </c>
      <c r="M997" s="36"/>
    </row>
    <row r="998">
      <c r="A998" s="57">
        <v>40878.0</v>
      </c>
      <c r="B998" s="23" t="s">
        <v>555</v>
      </c>
      <c r="C998" s="29">
        <v>45.0</v>
      </c>
      <c r="D998" s="29">
        <v>79.0</v>
      </c>
      <c r="E998" s="29">
        <v>9.0</v>
      </c>
      <c r="F998" s="29">
        <v>3.0</v>
      </c>
      <c r="G998" s="23" t="s">
        <v>624</v>
      </c>
      <c r="H998" s="23" t="s">
        <v>1806</v>
      </c>
      <c r="I998" s="29">
        <v>17.0</v>
      </c>
      <c r="J998" s="29">
        <v>31.0</v>
      </c>
      <c r="K998" s="29">
        <v>583.0</v>
      </c>
      <c r="L998" s="30">
        <f t="shared" si="8"/>
        <v>34294.11765</v>
      </c>
      <c r="M998" s="36"/>
    </row>
    <row r="999">
      <c r="A999" s="57">
        <v>40878.0</v>
      </c>
      <c r="B999" s="23" t="s">
        <v>555</v>
      </c>
      <c r="C999" s="29">
        <v>50.0</v>
      </c>
      <c r="D999" s="29">
        <v>27.0</v>
      </c>
      <c r="E999" s="29">
        <v>9.0</v>
      </c>
      <c r="F999" s="29">
        <v>3.0</v>
      </c>
      <c r="G999" s="23" t="s">
        <v>447</v>
      </c>
      <c r="H999" s="23" t="s">
        <v>886</v>
      </c>
      <c r="I999" s="29">
        <v>17.0</v>
      </c>
      <c r="J999" s="29">
        <v>36.0</v>
      </c>
      <c r="K999" s="29">
        <v>974.0</v>
      </c>
      <c r="L999" s="30">
        <f t="shared" si="8"/>
        <v>57294.11765</v>
      </c>
      <c r="M999" s="36"/>
    </row>
    <row r="1000">
      <c r="A1000" s="57">
        <v>40878.0</v>
      </c>
      <c r="B1000" s="23" t="s">
        <v>555</v>
      </c>
      <c r="C1000" s="29">
        <v>8.0</v>
      </c>
      <c r="D1000" s="29">
        <v>5.0</v>
      </c>
      <c r="E1000" s="29">
        <v>9.0</v>
      </c>
      <c r="F1000" s="29">
        <v>3.0</v>
      </c>
      <c r="G1000" s="23" t="s">
        <v>739</v>
      </c>
      <c r="H1000" s="23" t="s">
        <v>1415</v>
      </c>
      <c r="I1000" s="29">
        <v>16.0</v>
      </c>
      <c r="J1000" s="29">
        <v>31.0</v>
      </c>
      <c r="K1000" s="29">
        <v>1169.0</v>
      </c>
      <c r="L1000" s="30">
        <f t="shared" si="8"/>
        <v>73062.5</v>
      </c>
      <c r="M1000" s="36"/>
    </row>
    <row r="1001">
      <c r="A1001" s="57">
        <v>40878.0</v>
      </c>
      <c r="B1001" s="23" t="s">
        <v>555</v>
      </c>
      <c r="C1001" s="29">
        <v>8.0</v>
      </c>
      <c r="D1001" s="29">
        <v>13.0</v>
      </c>
      <c r="E1001" s="29">
        <v>9.0</v>
      </c>
      <c r="F1001" s="29">
        <v>3.0</v>
      </c>
      <c r="G1001" s="23" t="s">
        <v>739</v>
      </c>
      <c r="H1001" s="23" t="s">
        <v>882</v>
      </c>
      <c r="I1001" s="29">
        <v>16.0</v>
      </c>
      <c r="J1001" s="29">
        <v>25.0</v>
      </c>
      <c r="K1001" s="29">
        <v>976.0</v>
      </c>
      <c r="L1001" s="30">
        <f t="shared" si="8"/>
        <v>61000</v>
      </c>
      <c r="M1001" s="36"/>
    </row>
    <row r="1002">
      <c r="A1002" s="57">
        <v>40878.0</v>
      </c>
      <c r="B1002" s="23" t="s">
        <v>555</v>
      </c>
      <c r="C1002" s="29">
        <v>17.0</v>
      </c>
      <c r="D1002" s="29">
        <v>43.0</v>
      </c>
      <c r="E1002" s="29">
        <v>9.0</v>
      </c>
      <c r="F1002" s="29">
        <v>3.0</v>
      </c>
      <c r="G1002" s="23" t="s">
        <v>354</v>
      </c>
      <c r="H1002" s="23" t="s">
        <v>1211</v>
      </c>
      <c r="I1002" s="29">
        <v>16.0</v>
      </c>
      <c r="J1002" s="29">
        <v>30.0</v>
      </c>
      <c r="K1002" s="29">
        <v>6435.0</v>
      </c>
      <c r="L1002" s="30">
        <f t="shared" si="8"/>
        <v>402187.5</v>
      </c>
      <c r="M1002" s="36"/>
    </row>
    <row r="1003">
      <c r="A1003" s="57">
        <v>40878.0</v>
      </c>
      <c r="B1003" s="23" t="s">
        <v>555</v>
      </c>
      <c r="C1003" s="29">
        <v>33.0</v>
      </c>
      <c r="D1003" s="29">
        <v>13.0</v>
      </c>
      <c r="E1003" s="29">
        <v>9.0</v>
      </c>
      <c r="F1003" s="29">
        <v>3.0</v>
      </c>
      <c r="G1003" s="23" t="s">
        <v>419</v>
      </c>
      <c r="H1003" s="23" t="s">
        <v>501</v>
      </c>
      <c r="I1003" s="29">
        <v>16.0</v>
      </c>
      <c r="J1003" s="29">
        <v>28.0</v>
      </c>
      <c r="K1003" s="29">
        <v>1213.0</v>
      </c>
      <c r="L1003" s="30">
        <f t="shared" si="8"/>
        <v>75812.5</v>
      </c>
      <c r="M1003" s="36"/>
    </row>
    <row r="1004">
      <c r="A1004" s="57">
        <v>40878.0</v>
      </c>
      <c r="B1004" s="23" t="s">
        <v>555</v>
      </c>
      <c r="C1004" s="29">
        <v>41.0</v>
      </c>
      <c r="D1004" s="29">
        <v>51.0</v>
      </c>
      <c r="E1004" s="29">
        <v>9.0</v>
      </c>
      <c r="F1004" s="29">
        <v>3.0</v>
      </c>
      <c r="G1004" s="23" t="s">
        <v>1315</v>
      </c>
      <c r="H1004" s="23" t="s">
        <v>1316</v>
      </c>
      <c r="I1004" s="29">
        <v>16.0</v>
      </c>
      <c r="J1004" s="29">
        <v>21.0</v>
      </c>
      <c r="K1004" s="29">
        <v>503.0</v>
      </c>
      <c r="L1004" s="30">
        <f t="shared" si="8"/>
        <v>31437.5</v>
      </c>
      <c r="M1004" s="36"/>
    </row>
    <row r="1005">
      <c r="A1005" s="57">
        <v>40878.0</v>
      </c>
      <c r="B1005" s="23" t="s">
        <v>555</v>
      </c>
      <c r="C1005" s="29">
        <v>44.0</v>
      </c>
      <c r="D1005" s="29">
        <v>5.0</v>
      </c>
      <c r="E1005" s="29">
        <v>9.0</v>
      </c>
      <c r="F1005" s="29">
        <v>3.0</v>
      </c>
      <c r="G1005" s="23" t="s">
        <v>352</v>
      </c>
      <c r="H1005" s="23" t="s">
        <v>813</v>
      </c>
      <c r="I1005" s="29">
        <v>16.0</v>
      </c>
      <c r="J1005" s="29">
        <v>25.0</v>
      </c>
      <c r="K1005" s="29">
        <v>2649.0</v>
      </c>
      <c r="L1005" s="30">
        <f t="shared" si="8"/>
        <v>165562.5</v>
      </c>
      <c r="M1005" s="36"/>
    </row>
    <row r="1006">
      <c r="A1006" s="57">
        <v>40878.0</v>
      </c>
      <c r="B1006" s="23" t="s">
        <v>555</v>
      </c>
      <c r="C1006" s="29">
        <v>6.0</v>
      </c>
      <c r="D1006" s="29">
        <v>13.0</v>
      </c>
      <c r="E1006" s="29">
        <v>9.0</v>
      </c>
      <c r="F1006" s="29">
        <v>3.0</v>
      </c>
      <c r="G1006" s="23" t="s">
        <v>346</v>
      </c>
      <c r="H1006" s="23" t="s">
        <v>1444</v>
      </c>
      <c r="I1006" s="29">
        <v>15.0</v>
      </c>
      <c r="J1006" s="29">
        <v>25.0</v>
      </c>
      <c r="K1006" s="29">
        <v>1795.0</v>
      </c>
      <c r="L1006" s="30">
        <f t="shared" si="8"/>
        <v>119666.6667</v>
      </c>
      <c r="M1006" s="36"/>
    </row>
    <row r="1007">
      <c r="A1007" s="57">
        <v>40878.0</v>
      </c>
      <c r="B1007" s="23" t="s">
        <v>555</v>
      </c>
      <c r="C1007" s="29">
        <v>8.0</v>
      </c>
      <c r="D1007" s="29">
        <v>35.0</v>
      </c>
      <c r="E1007" s="29">
        <v>9.0</v>
      </c>
      <c r="F1007" s="29">
        <v>3.0</v>
      </c>
      <c r="G1007" s="23" t="s">
        <v>739</v>
      </c>
      <c r="H1007" s="23" t="s">
        <v>1467</v>
      </c>
      <c r="I1007" s="29">
        <v>15.0</v>
      </c>
      <c r="J1007" s="29">
        <v>28.0</v>
      </c>
      <c r="K1007" s="29">
        <v>1318.0</v>
      </c>
      <c r="L1007" s="30">
        <f t="shared" si="8"/>
        <v>87866.66667</v>
      </c>
      <c r="M1007" s="36"/>
    </row>
    <row r="1008">
      <c r="A1008" s="57">
        <v>40878.0</v>
      </c>
      <c r="B1008" s="23" t="s">
        <v>555</v>
      </c>
      <c r="C1008" s="29">
        <v>17.0</v>
      </c>
      <c r="D1008" s="29">
        <v>97.0</v>
      </c>
      <c r="E1008" s="29">
        <v>9.0</v>
      </c>
      <c r="F1008" s="29">
        <v>3.0</v>
      </c>
      <c r="G1008" s="23" t="s">
        <v>354</v>
      </c>
      <c r="H1008" s="23" t="s">
        <v>800</v>
      </c>
      <c r="I1008" s="29">
        <v>15.0</v>
      </c>
      <c r="J1008" s="29">
        <v>39.0</v>
      </c>
      <c r="K1008" s="29">
        <v>1279.0</v>
      </c>
      <c r="L1008" s="30">
        <f t="shared" si="8"/>
        <v>85266.66667</v>
      </c>
      <c r="M1008" s="36"/>
    </row>
    <row r="1009">
      <c r="A1009" s="57">
        <v>40878.0</v>
      </c>
      <c r="B1009" s="23" t="s">
        <v>555</v>
      </c>
      <c r="C1009" s="29">
        <v>21.0</v>
      </c>
      <c r="D1009" s="29">
        <v>111.0</v>
      </c>
      <c r="E1009" s="29">
        <v>9.0</v>
      </c>
      <c r="F1009" s="29">
        <v>3.0</v>
      </c>
      <c r="G1009" s="23" t="s">
        <v>1418</v>
      </c>
      <c r="H1009" s="23" t="s">
        <v>1419</v>
      </c>
      <c r="I1009" s="29">
        <v>15.0</v>
      </c>
      <c r="J1009" s="29">
        <v>31.0</v>
      </c>
      <c r="K1009" s="29">
        <v>1217.0</v>
      </c>
      <c r="L1009" s="30">
        <f t="shared" si="8"/>
        <v>81133.33333</v>
      </c>
      <c r="M1009" s="36"/>
    </row>
    <row r="1010">
      <c r="A1010" s="57">
        <v>40878.0</v>
      </c>
      <c r="B1010" s="23" t="s">
        <v>555</v>
      </c>
      <c r="C1010" s="29">
        <v>22.0</v>
      </c>
      <c r="D1010" s="29">
        <v>71.0</v>
      </c>
      <c r="E1010" s="29">
        <v>9.0</v>
      </c>
      <c r="F1010" s="29">
        <v>3.0</v>
      </c>
      <c r="G1010" s="23" t="s">
        <v>2012</v>
      </c>
      <c r="H1010" s="23" t="s">
        <v>2013</v>
      </c>
      <c r="I1010" s="29">
        <v>15.0</v>
      </c>
      <c r="J1010" s="29">
        <v>19.0</v>
      </c>
      <c r="K1010" s="29">
        <v>503.0</v>
      </c>
      <c r="L1010" s="30">
        <f t="shared" si="8"/>
        <v>33533.33333</v>
      </c>
      <c r="M1010" s="36"/>
    </row>
    <row r="1011">
      <c r="A1011" s="57">
        <v>40878.0</v>
      </c>
      <c r="B1011" s="23" t="s">
        <v>555</v>
      </c>
      <c r="C1011" s="29">
        <v>23.0</v>
      </c>
      <c r="D1011" s="29">
        <v>19.0</v>
      </c>
      <c r="E1011" s="29">
        <v>9.0</v>
      </c>
      <c r="F1011" s="29">
        <v>3.0</v>
      </c>
      <c r="G1011" s="23" t="s">
        <v>491</v>
      </c>
      <c r="H1011" s="23" t="s">
        <v>1425</v>
      </c>
      <c r="I1011" s="29">
        <v>15.0</v>
      </c>
      <c r="J1011" s="29">
        <v>22.0</v>
      </c>
      <c r="K1011" s="29">
        <v>556.0</v>
      </c>
      <c r="L1011" s="30">
        <f t="shared" si="8"/>
        <v>37066.66667</v>
      </c>
      <c r="M1011" s="36"/>
    </row>
    <row r="1012">
      <c r="A1012" s="57">
        <v>40878.0</v>
      </c>
      <c r="B1012" s="23" t="s">
        <v>555</v>
      </c>
      <c r="C1012" s="29">
        <v>24.0</v>
      </c>
      <c r="D1012" s="29">
        <v>27.0</v>
      </c>
      <c r="E1012" s="29">
        <v>9.0</v>
      </c>
      <c r="F1012" s="29">
        <v>3.0</v>
      </c>
      <c r="G1012" s="23" t="s">
        <v>432</v>
      </c>
      <c r="H1012" s="23" t="s">
        <v>1391</v>
      </c>
      <c r="I1012" s="29">
        <v>15.0</v>
      </c>
      <c r="J1012" s="29">
        <v>36.0</v>
      </c>
      <c r="K1012" s="29">
        <v>1976.0</v>
      </c>
      <c r="L1012" s="30">
        <f t="shared" si="8"/>
        <v>131733.3333</v>
      </c>
      <c r="M1012" s="36"/>
    </row>
    <row r="1013">
      <c r="A1013" s="57">
        <v>40878.0</v>
      </c>
      <c r="B1013" s="23" t="s">
        <v>555</v>
      </c>
      <c r="C1013" s="29">
        <v>33.0</v>
      </c>
      <c r="D1013" s="29">
        <v>17.0</v>
      </c>
      <c r="E1013" s="29">
        <v>9.0</v>
      </c>
      <c r="F1013" s="29">
        <v>3.0</v>
      </c>
      <c r="G1013" s="23" t="s">
        <v>419</v>
      </c>
      <c r="H1013" s="23" t="s">
        <v>1395</v>
      </c>
      <c r="I1013" s="29">
        <v>15.0</v>
      </c>
      <c r="J1013" s="29">
        <v>25.0</v>
      </c>
      <c r="K1013" s="29">
        <v>830.0</v>
      </c>
      <c r="L1013" s="30">
        <f t="shared" si="8"/>
        <v>55333.33333</v>
      </c>
      <c r="M1013" s="36"/>
    </row>
    <row r="1014">
      <c r="A1014" s="57">
        <v>40878.0</v>
      </c>
      <c r="B1014" s="23" t="s">
        <v>555</v>
      </c>
      <c r="C1014" s="29">
        <v>37.0</v>
      </c>
      <c r="D1014" s="29">
        <v>19.0</v>
      </c>
      <c r="E1014" s="29">
        <v>9.0</v>
      </c>
      <c r="F1014" s="29">
        <v>3.0</v>
      </c>
      <c r="G1014" s="23" t="s">
        <v>389</v>
      </c>
      <c r="H1014" s="23" t="s">
        <v>855</v>
      </c>
      <c r="I1014" s="29">
        <v>15.0</v>
      </c>
      <c r="J1014" s="29">
        <v>30.0</v>
      </c>
      <c r="K1014" s="29">
        <v>1276.0</v>
      </c>
      <c r="L1014" s="30">
        <f t="shared" si="8"/>
        <v>85066.66667</v>
      </c>
      <c r="M1014" s="36"/>
    </row>
    <row r="1015">
      <c r="A1015" s="57">
        <v>40878.0</v>
      </c>
      <c r="B1015" s="23" t="s">
        <v>555</v>
      </c>
      <c r="C1015" s="29">
        <v>37.0</v>
      </c>
      <c r="D1015" s="29">
        <v>25.0</v>
      </c>
      <c r="E1015" s="29">
        <v>9.0</v>
      </c>
      <c r="F1015" s="29">
        <v>3.0</v>
      </c>
      <c r="G1015" s="23" t="s">
        <v>389</v>
      </c>
      <c r="H1015" s="23" t="s">
        <v>1435</v>
      </c>
      <c r="I1015" s="29">
        <v>15.0</v>
      </c>
      <c r="J1015" s="29">
        <v>35.0</v>
      </c>
      <c r="K1015" s="29">
        <v>836.0</v>
      </c>
      <c r="L1015" s="30">
        <f t="shared" si="8"/>
        <v>55733.33333</v>
      </c>
      <c r="M1015" s="36"/>
    </row>
    <row r="1016">
      <c r="A1016" s="57">
        <v>40878.0</v>
      </c>
      <c r="B1016" s="23" t="s">
        <v>555</v>
      </c>
      <c r="C1016" s="29">
        <v>37.0</v>
      </c>
      <c r="D1016" s="29">
        <v>51.0</v>
      </c>
      <c r="E1016" s="29">
        <v>9.0</v>
      </c>
      <c r="F1016" s="29">
        <v>3.0</v>
      </c>
      <c r="G1016" s="23" t="s">
        <v>389</v>
      </c>
      <c r="H1016" s="23" t="s">
        <v>493</v>
      </c>
      <c r="I1016" s="29">
        <v>15.0</v>
      </c>
      <c r="J1016" s="29">
        <v>24.0</v>
      </c>
      <c r="K1016" s="29">
        <v>453.0</v>
      </c>
      <c r="L1016" s="30">
        <f t="shared" si="8"/>
        <v>30200</v>
      </c>
      <c r="M1016" s="36"/>
    </row>
    <row r="1017">
      <c r="A1017" s="57">
        <v>40878.0</v>
      </c>
      <c r="B1017" s="23" t="s">
        <v>555</v>
      </c>
      <c r="C1017" s="29">
        <v>42.0</v>
      </c>
      <c r="D1017" s="29">
        <v>79.0</v>
      </c>
      <c r="E1017" s="29">
        <v>9.0</v>
      </c>
      <c r="F1017" s="29">
        <v>3.0</v>
      </c>
      <c r="G1017" s="23" t="s">
        <v>361</v>
      </c>
      <c r="H1017" s="23" t="s">
        <v>1287</v>
      </c>
      <c r="I1017" s="29">
        <v>15.0</v>
      </c>
      <c r="J1017" s="29">
        <v>24.0</v>
      </c>
      <c r="K1017" s="29">
        <v>550.0</v>
      </c>
      <c r="L1017" s="30">
        <f t="shared" si="8"/>
        <v>36666.66667</v>
      </c>
      <c r="M1017" s="36"/>
    </row>
    <row r="1018">
      <c r="A1018" s="57">
        <v>40878.0</v>
      </c>
      <c r="B1018" s="23" t="s">
        <v>555</v>
      </c>
      <c r="C1018" s="29">
        <v>48.0</v>
      </c>
      <c r="D1018" s="29">
        <v>27.0</v>
      </c>
      <c r="E1018" s="29">
        <v>9.0</v>
      </c>
      <c r="F1018" s="29">
        <v>3.0</v>
      </c>
      <c r="G1018" s="23" t="s">
        <v>369</v>
      </c>
      <c r="H1018" s="23" t="s">
        <v>1440</v>
      </c>
      <c r="I1018" s="29">
        <v>15.0</v>
      </c>
      <c r="J1018" s="29">
        <v>34.0</v>
      </c>
      <c r="K1018" s="29">
        <v>549.0</v>
      </c>
      <c r="L1018" s="30">
        <f t="shared" si="8"/>
        <v>36600</v>
      </c>
      <c r="M1018" s="36"/>
    </row>
    <row r="1019">
      <c r="A1019" s="57">
        <v>40878.0</v>
      </c>
      <c r="B1019" s="23" t="s">
        <v>555</v>
      </c>
      <c r="C1019" s="29">
        <v>55.0</v>
      </c>
      <c r="D1019" s="29">
        <v>79.0</v>
      </c>
      <c r="E1019" s="29">
        <v>9.0</v>
      </c>
      <c r="F1019" s="29">
        <v>3.0</v>
      </c>
      <c r="G1019" s="23" t="s">
        <v>1301</v>
      </c>
      <c r="H1019" s="23" t="s">
        <v>1302</v>
      </c>
      <c r="I1019" s="29">
        <v>15.0</v>
      </c>
      <c r="J1019" s="29">
        <v>32.0</v>
      </c>
      <c r="K1019" s="29">
        <v>650.0</v>
      </c>
      <c r="L1019" s="30">
        <f t="shared" si="8"/>
        <v>43333.33333</v>
      </c>
      <c r="M1019" s="36"/>
    </row>
    <row r="1020">
      <c r="A1020" s="57">
        <v>40878.0</v>
      </c>
      <c r="B1020" s="23" t="s">
        <v>555</v>
      </c>
      <c r="C1020" s="29">
        <v>6.0</v>
      </c>
      <c r="D1020" s="29">
        <v>81.0</v>
      </c>
      <c r="E1020" s="29">
        <v>9.0</v>
      </c>
      <c r="F1020" s="29">
        <v>3.0</v>
      </c>
      <c r="G1020" s="23" t="s">
        <v>346</v>
      </c>
      <c r="H1020" s="23" t="s">
        <v>1324</v>
      </c>
      <c r="I1020" s="29">
        <v>14.0</v>
      </c>
      <c r="J1020" s="29">
        <v>23.0</v>
      </c>
      <c r="K1020" s="29">
        <v>1511.0</v>
      </c>
      <c r="L1020" s="30">
        <f t="shared" si="8"/>
        <v>107928.5714</v>
      </c>
      <c r="M1020" s="36"/>
    </row>
    <row r="1021">
      <c r="A1021" s="57">
        <v>40878.0</v>
      </c>
      <c r="B1021" s="23" t="s">
        <v>555</v>
      </c>
      <c r="C1021" s="29">
        <v>6.0</v>
      </c>
      <c r="D1021" s="29">
        <v>111.0</v>
      </c>
      <c r="E1021" s="29">
        <v>9.0</v>
      </c>
      <c r="F1021" s="29">
        <v>3.0</v>
      </c>
      <c r="G1021" s="23" t="s">
        <v>346</v>
      </c>
      <c r="H1021" s="23" t="s">
        <v>2021</v>
      </c>
      <c r="I1021" s="29">
        <v>14.0</v>
      </c>
      <c r="J1021" s="29">
        <v>25.0</v>
      </c>
      <c r="K1021" s="29">
        <v>1620.0</v>
      </c>
      <c r="L1021" s="30">
        <f t="shared" si="8"/>
        <v>115714.2857</v>
      </c>
      <c r="M1021" s="36"/>
    </row>
    <row r="1022">
      <c r="A1022" s="57">
        <v>40878.0</v>
      </c>
      <c r="B1022" s="23" t="s">
        <v>555</v>
      </c>
      <c r="C1022" s="29">
        <v>12.0</v>
      </c>
      <c r="D1022" s="29">
        <v>53.0</v>
      </c>
      <c r="E1022" s="29">
        <v>9.0</v>
      </c>
      <c r="F1022" s="29">
        <v>3.0</v>
      </c>
      <c r="G1022" s="23" t="s">
        <v>344</v>
      </c>
      <c r="H1022" s="23" t="s">
        <v>2022</v>
      </c>
      <c r="I1022" s="29">
        <v>14.0</v>
      </c>
      <c r="J1022" s="29">
        <v>23.0</v>
      </c>
      <c r="K1022" s="29">
        <v>829.0</v>
      </c>
      <c r="L1022" s="30">
        <f t="shared" si="8"/>
        <v>59214.28571</v>
      </c>
      <c r="M1022" s="36"/>
    </row>
    <row r="1023">
      <c r="A1023" s="57">
        <v>40878.0</v>
      </c>
      <c r="B1023" s="23" t="s">
        <v>555</v>
      </c>
      <c r="C1023" s="29">
        <v>36.0</v>
      </c>
      <c r="D1023" s="29">
        <v>93.0</v>
      </c>
      <c r="E1023" s="29">
        <v>9.0</v>
      </c>
      <c r="F1023" s="29">
        <v>3.0</v>
      </c>
      <c r="G1023" s="23" t="s">
        <v>337</v>
      </c>
      <c r="H1023" s="23" t="s">
        <v>1312</v>
      </c>
      <c r="I1023" s="29">
        <v>14.0</v>
      </c>
      <c r="J1023" s="29">
        <v>18.0</v>
      </c>
      <c r="K1023" s="29">
        <v>525.0</v>
      </c>
      <c r="L1023" s="30">
        <f t="shared" si="8"/>
        <v>37500</v>
      </c>
      <c r="M1023" s="36"/>
    </row>
    <row r="1024">
      <c r="A1024" s="57">
        <v>40878.0</v>
      </c>
      <c r="B1024" s="23" t="s">
        <v>555</v>
      </c>
      <c r="C1024" s="29">
        <v>37.0</v>
      </c>
      <c r="D1024" s="29">
        <v>67.0</v>
      </c>
      <c r="E1024" s="29">
        <v>9.0</v>
      </c>
      <c r="F1024" s="29">
        <v>3.0</v>
      </c>
      <c r="G1024" s="23" t="s">
        <v>389</v>
      </c>
      <c r="H1024" s="23" t="s">
        <v>2024</v>
      </c>
      <c r="I1024" s="29">
        <v>14.0</v>
      </c>
      <c r="J1024" s="29">
        <v>33.0</v>
      </c>
      <c r="K1024" s="29">
        <v>1120.0</v>
      </c>
      <c r="L1024" s="30">
        <f t="shared" si="8"/>
        <v>80000</v>
      </c>
      <c r="M1024" s="36"/>
    </row>
    <row r="1025">
      <c r="A1025" s="57">
        <v>40878.0</v>
      </c>
      <c r="B1025" s="23" t="s">
        <v>555</v>
      </c>
      <c r="C1025" s="29">
        <v>42.0</v>
      </c>
      <c r="D1025" s="29">
        <v>17.0</v>
      </c>
      <c r="E1025" s="29">
        <v>9.0</v>
      </c>
      <c r="F1025" s="29">
        <v>3.0</v>
      </c>
      <c r="G1025" s="23" t="s">
        <v>361</v>
      </c>
      <c r="H1025" s="23" t="s">
        <v>871</v>
      </c>
      <c r="I1025" s="29">
        <v>14.0</v>
      </c>
      <c r="J1025" s="29">
        <v>32.0</v>
      </c>
      <c r="K1025" s="29">
        <v>1297.0</v>
      </c>
      <c r="L1025" s="30">
        <f t="shared" si="8"/>
        <v>92642.85714</v>
      </c>
      <c r="M1025" s="36"/>
    </row>
    <row r="1026">
      <c r="A1026" s="57">
        <v>40878.0</v>
      </c>
      <c r="B1026" s="23" t="s">
        <v>555</v>
      </c>
      <c r="C1026" s="29">
        <v>45.0</v>
      </c>
      <c r="D1026" s="29">
        <v>63.0</v>
      </c>
      <c r="E1026" s="29">
        <v>9.0</v>
      </c>
      <c r="F1026" s="29">
        <v>3.0</v>
      </c>
      <c r="G1026" s="23" t="s">
        <v>624</v>
      </c>
      <c r="H1026" s="23" t="s">
        <v>2026</v>
      </c>
      <c r="I1026" s="29">
        <v>14.0</v>
      </c>
      <c r="J1026" s="29">
        <v>27.0</v>
      </c>
      <c r="K1026" s="29">
        <v>834.0</v>
      </c>
      <c r="L1026" s="30">
        <f t="shared" si="8"/>
        <v>59571.42857</v>
      </c>
      <c r="M1026" s="36"/>
    </row>
    <row r="1027">
      <c r="A1027" s="57">
        <v>40878.0</v>
      </c>
      <c r="B1027" s="23" t="s">
        <v>555</v>
      </c>
      <c r="C1027" s="29">
        <v>45.0</v>
      </c>
      <c r="D1027" s="29">
        <v>91.0</v>
      </c>
      <c r="E1027" s="29">
        <v>9.0</v>
      </c>
      <c r="F1027" s="29">
        <v>3.0</v>
      </c>
      <c r="G1027" s="23" t="s">
        <v>624</v>
      </c>
      <c r="H1027" s="23" t="s">
        <v>500</v>
      </c>
      <c r="I1027" s="29">
        <v>14.0</v>
      </c>
      <c r="J1027" s="29">
        <v>30.0</v>
      </c>
      <c r="K1027" s="29">
        <v>2051.0</v>
      </c>
      <c r="L1027" s="30">
        <f t="shared" si="8"/>
        <v>146500</v>
      </c>
      <c r="M1027" s="36"/>
    </row>
    <row r="1028">
      <c r="A1028" s="57">
        <v>40878.0</v>
      </c>
      <c r="B1028" s="23" t="s">
        <v>555</v>
      </c>
      <c r="C1028" s="29">
        <v>48.0</v>
      </c>
      <c r="D1028" s="29">
        <v>157.0</v>
      </c>
      <c r="E1028" s="29">
        <v>9.0</v>
      </c>
      <c r="F1028" s="29">
        <v>3.0</v>
      </c>
      <c r="G1028" s="23" t="s">
        <v>369</v>
      </c>
      <c r="H1028" s="23" t="s">
        <v>2028</v>
      </c>
      <c r="I1028" s="29">
        <v>14.0</v>
      </c>
      <c r="J1028" s="29">
        <v>27.0</v>
      </c>
      <c r="K1028" s="29">
        <v>1584.0</v>
      </c>
      <c r="L1028" s="30">
        <f t="shared" si="8"/>
        <v>113142.8571</v>
      </c>
      <c r="M1028" s="36"/>
    </row>
    <row r="1029">
      <c r="A1029" s="57">
        <v>40878.0</v>
      </c>
      <c r="B1029" s="23" t="s">
        <v>555</v>
      </c>
      <c r="C1029" s="29">
        <v>50.0</v>
      </c>
      <c r="D1029" s="29">
        <v>23.0</v>
      </c>
      <c r="E1029" s="29">
        <v>9.0</v>
      </c>
      <c r="F1029" s="29">
        <v>3.0</v>
      </c>
      <c r="G1029" s="23" t="s">
        <v>447</v>
      </c>
      <c r="H1029" s="23" t="s">
        <v>398</v>
      </c>
      <c r="I1029" s="29">
        <v>14.0</v>
      </c>
      <c r="J1029" s="29">
        <v>22.0</v>
      </c>
      <c r="K1029" s="29">
        <v>480.0</v>
      </c>
      <c r="L1029" s="30">
        <f t="shared" si="8"/>
        <v>34285.71429</v>
      </c>
      <c r="M1029" s="36"/>
    </row>
    <row r="1030">
      <c r="A1030" s="57">
        <v>40878.0</v>
      </c>
      <c r="B1030" s="23" t="s">
        <v>555</v>
      </c>
      <c r="C1030" s="29">
        <v>37.0</v>
      </c>
      <c r="D1030" s="29">
        <v>21.0</v>
      </c>
      <c r="E1030" s="29">
        <v>9.0</v>
      </c>
      <c r="F1030" s="29">
        <v>3.0</v>
      </c>
      <c r="G1030" s="23" t="s">
        <v>389</v>
      </c>
      <c r="H1030" s="23" t="s">
        <v>2030</v>
      </c>
      <c r="I1030" s="29">
        <v>13.0</v>
      </c>
      <c r="J1030" s="29">
        <v>16.0</v>
      </c>
      <c r="K1030" s="29">
        <v>1425.0</v>
      </c>
      <c r="L1030" s="30">
        <f t="shared" si="8"/>
        <v>109615.3846</v>
      </c>
      <c r="M1030" s="36"/>
    </row>
    <row r="1031">
      <c r="A1031" s="57">
        <v>40878.0</v>
      </c>
      <c r="B1031" s="23" t="s">
        <v>555</v>
      </c>
      <c r="C1031" s="29">
        <v>37.0</v>
      </c>
      <c r="D1031" s="29">
        <v>179.0</v>
      </c>
      <c r="E1031" s="29">
        <v>9.0</v>
      </c>
      <c r="F1031" s="29">
        <v>3.0</v>
      </c>
      <c r="G1031" s="23" t="s">
        <v>389</v>
      </c>
      <c r="H1031" s="23" t="s">
        <v>511</v>
      </c>
      <c r="I1031" s="29">
        <v>13.0</v>
      </c>
      <c r="J1031" s="29">
        <v>43.0</v>
      </c>
      <c r="K1031" s="29">
        <v>3336.0</v>
      </c>
      <c r="L1031" s="30">
        <f t="shared" si="8"/>
        <v>256615.3846</v>
      </c>
      <c r="M1031" s="36"/>
    </row>
    <row r="1032">
      <c r="A1032" s="57">
        <v>40878.0</v>
      </c>
      <c r="B1032" s="23" t="s">
        <v>555</v>
      </c>
      <c r="C1032" s="29">
        <v>51.0</v>
      </c>
      <c r="D1032" s="29">
        <v>107.0</v>
      </c>
      <c r="E1032" s="29">
        <v>9.0</v>
      </c>
      <c r="F1032" s="29">
        <v>3.0</v>
      </c>
      <c r="G1032" s="23" t="s">
        <v>383</v>
      </c>
      <c r="H1032" s="23" t="s">
        <v>1379</v>
      </c>
      <c r="I1032" s="29">
        <v>13.0</v>
      </c>
      <c r="J1032" s="29">
        <v>31.0</v>
      </c>
      <c r="K1032" s="29">
        <v>849.0</v>
      </c>
      <c r="L1032" s="30">
        <f t="shared" si="8"/>
        <v>65307.69231</v>
      </c>
      <c r="M1032" s="36"/>
    </row>
    <row r="1033">
      <c r="A1033" s="57">
        <v>40878.0</v>
      </c>
      <c r="B1033" s="23" t="s">
        <v>555</v>
      </c>
      <c r="C1033" s="29">
        <v>17.0</v>
      </c>
      <c r="D1033" s="29">
        <v>197.0</v>
      </c>
      <c r="E1033" s="29">
        <v>9.0</v>
      </c>
      <c r="F1033" s="29">
        <v>3.0</v>
      </c>
      <c r="G1033" s="23" t="s">
        <v>354</v>
      </c>
      <c r="H1033" s="23" t="s">
        <v>2032</v>
      </c>
      <c r="I1033" s="29">
        <v>12.0</v>
      </c>
      <c r="J1033" s="29">
        <v>34.0</v>
      </c>
      <c r="K1033" s="29">
        <v>1494.0</v>
      </c>
      <c r="L1033" s="30">
        <f t="shared" si="8"/>
        <v>124500</v>
      </c>
      <c r="M1033" s="36"/>
    </row>
    <row r="1034">
      <c r="A1034" s="57">
        <v>40878.0</v>
      </c>
      <c r="B1034" s="23" t="s">
        <v>555</v>
      </c>
      <c r="C1034" s="29">
        <v>23.0</v>
      </c>
      <c r="D1034" s="29">
        <v>1.0</v>
      </c>
      <c r="E1034" s="29">
        <v>9.0</v>
      </c>
      <c r="F1034" s="29">
        <v>3.0</v>
      </c>
      <c r="G1034" s="23" t="s">
        <v>491</v>
      </c>
      <c r="H1034" s="23" t="s">
        <v>2034</v>
      </c>
      <c r="I1034" s="29">
        <v>12.0</v>
      </c>
      <c r="J1034" s="29">
        <v>31.0</v>
      </c>
      <c r="K1034" s="29">
        <v>366.0</v>
      </c>
      <c r="L1034" s="30">
        <f t="shared" si="8"/>
        <v>30500</v>
      </c>
      <c r="M1034" s="36"/>
    </row>
    <row r="1035">
      <c r="A1035" s="57">
        <v>40878.0</v>
      </c>
      <c r="B1035" s="23" t="s">
        <v>555</v>
      </c>
      <c r="C1035" s="29">
        <v>23.0</v>
      </c>
      <c r="D1035" s="29">
        <v>3.0</v>
      </c>
      <c r="E1035" s="29">
        <v>9.0</v>
      </c>
      <c r="F1035" s="29">
        <v>3.0</v>
      </c>
      <c r="G1035" s="23" t="s">
        <v>491</v>
      </c>
      <c r="H1035" s="23" t="s">
        <v>1422</v>
      </c>
      <c r="I1035" s="29">
        <v>12.0</v>
      </c>
      <c r="J1035" s="29">
        <v>24.0</v>
      </c>
      <c r="K1035" s="29">
        <v>441.0</v>
      </c>
      <c r="L1035" s="30">
        <f t="shared" si="8"/>
        <v>36750</v>
      </c>
      <c r="M1035" s="36"/>
    </row>
    <row r="1036">
      <c r="A1036" s="57">
        <v>40878.0</v>
      </c>
      <c r="B1036" s="23" t="s">
        <v>555</v>
      </c>
      <c r="C1036" s="29">
        <v>26.0</v>
      </c>
      <c r="D1036" s="29">
        <v>161.0</v>
      </c>
      <c r="E1036" s="29">
        <v>9.0</v>
      </c>
      <c r="F1036" s="29">
        <v>3.0</v>
      </c>
      <c r="G1036" s="23" t="s">
        <v>458</v>
      </c>
      <c r="H1036" s="23" t="s">
        <v>1770</v>
      </c>
      <c r="I1036" s="29">
        <v>12.0</v>
      </c>
      <c r="J1036" s="29">
        <v>14.0</v>
      </c>
      <c r="K1036" s="29">
        <v>675.0</v>
      </c>
      <c r="L1036" s="30">
        <f t="shared" si="8"/>
        <v>56250</v>
      </c>
      <c r="M1036" s="36"/>
    </row>
    <row r="1037">
      <c r="A1037" s="57">
        <v>40878.0</v>
      </c>
      <c r="B1037" s="23" t="s">
        <v>555</v>
      </c>
      <c r="C1037" s="29">
        <v>32.0</v>
      </c>
      <c r="D1037" s="29">
        <v>31.0</v>
      </c>
      <c r="E1037" s="29">
        <v>9.0</v>
      </c>
      <c r="F1037" s="29">
        <v>3.0</v>
      </c>
      <c r="G1037" s="23" t="s">
        <v>509</v>
      </c>
      <c r="H1037" s="23" t="s">
        <v>1392</v>
      </c>
      <c r="I1037" s="29">
        <v>12.0</v>
      </c>
      <c r="J1037" s="29">
        <v>23.0</v>
      </c>
      <c r="K1037" s="29">
        <v>1031.0</v>
      </c>
      <c r="L1037" s="30">
        <f t="shared" si="8"/>
        <v>85916.66667</v>
      </c>
      <c r="M1037" s="36"/>
    </row>
    <row r="1038">
      <c r="A1038" s="57">
        <v>40878.0</v>
      </c>
      <c r="B1038" s="23" t="s">
        <v>555</v>
      </c>
      <c r="C1038" s="29">
        <v>37.0</v>
      </c>
      <c r="D1038" s="29">
        <v>81.0</v>
      </c>
      <c r="E1038" s="29">
        <v>9.0</v>
      </c>
      <c r="F1038" s="29">
        <v>3.0</v>
      </c>
      <c r="G1038" s="23" t="s">
        <v>389</v>
      </c>
      <c r="H1038" s="23" t="s">
        <v>861</v>
      </c>
      <c r="I1038" s="29">
        <v>12.0</v>
      </c>
      <c r="J1038" s="29">
        <v>14.0</v>
      </c>
      <c r="K1038" s="29">
        <v>445.0</v>
      </c>
      <c r="L1038" s="30">
        <f t="shared" si="8"/>
        <v>37083.33333</v>
      </c>
      <c r="M1038" s="36"/>
    </row>
    <row r="1039">
      <c r="A1039" s="57">
        <v>40878.0</v>
      </c>
      <c r="B1039" s="23" t="s">
        <v>555</v>
      </c>
      <c r="C1039" s="29">
        <v>37.0</v>
      </c>
      <c r="D1039" s="29">
        <v>97.0</v>
      </c>
      <c r="E1039" s="29">
        <v>9.0</v>
      </c>
      <c r="F1039" s="29">
        <v>3.0</v>
      </c>
      <c r="G1039" s="23" t="s">
        <v>389</v>
      </c>
      <c r="H1039" s="23" t="s">
        <v>2037</v>
      </c>
      <c r="I1039" s="29">
        <v>12.0</v>
      </c>
      <c r="J1039" s="29">
        <v>24.0</v>
      </c>
      <c r="K1039" s="29">
        <v>2562.0</v>
      </c>
      <c r="L1039" s="30">
        <f t="shared" si="8"/>
        <v>213500</v>
      </c>
      <c r="M1039" s="36"/>
    </row>
    <row r="1040">
      <c r="A1040" s="57">
        <v>40878.0</v>
      </c>
      <c r="B1040" s="23" t="s">
        <v>555</v>
      </c>
      <c r="C1040" s="29">
        <v>39.0</v>
      </c>
      <c r="D1040" s="29">
        <v>113.0</v>
      </c>
      <c r="E1040" s="29">
        <v>9.0</v>
      </c>
      <c r="F1040" s="29">
        <v>3.0</v>
      </c>
      <c r="G1040" s="23" t="s">
        <v>440</v>
      </c>
      <c r="H1040" s="23" t="s">
        <v>433</v>
      </c>
      <c r="I1040" s="29">
        <v>12.0</v>
      </c>
      <c r="J1040" s="29">
        <v>30.0</v>
      </c>
      <c r="K1040" s="29">
        <v>488.0</v>
      </c>
      <c r="L1040" s="30">
        <f t="shared" si="8"/>
        <v>40666.66667</v>
      </c>
      <c r="M1040" s="36"/>
    </row>
    <row r="1041">
      <c r="A1041" s="57">
        <v>40878.0</v>
      </c>
      <c r="B1041" s="23" t="s">
        <v>555</v>
      </c>
      <c r="C1041" s="29">
        <v>42.0</v>
      </c>
      <c r="D1041" s="29">
        <v>69.0</v>
      </c>
      <c r="E1041" s="29">
        <v>9.0</v>
      </c>
      <c r="F1041" s="29">
        <v>3.0</v>
      </c>
      <c r="G1041" s="23" t="s">
        <v>361</v>
      </c>
      <c r="H1041" s="23" t="s">
        <v>1367</v>
      </c>
      <c r="I1041" s="29">
        <v>12.0</v>
      </c>
      <c r="J1041" s="29">
        <v>15.0</v>
      </c>
      <c r="K1041" s="29">
        <v>743.0</v>
      </c>
      <c r="L1041" s="30">
        <f t="shared" si="8"/>
        <v>61916.66667</v>
      </c>
      <c r="M1041" s="36"/>
    </row>
    <row r="1042">
      <c r="A1042" s="57">
        <v>40878.0</v>
      </c>
      <c r="B1042" s="23" t="s">
        <v>555</v>
      </c>
      <c r="C1042" s="29">
        <v>47.0</v>
      </c>
      <c r="D1042" s="29">
        <v>93.0</v>
      </c>
      <c r="E1042" s="29">
        <v>9.0</v>
      </c>
      <c r="F1042" s="29">
        <v>3.0</v>
      </c>
      <c r="G1042" s="23" t="s">
        <v>1289</v>
      </c>
      <c r="H1042" s="23" t="s">
        <v>1295</v>
      </c>
      <c r="I1042" s="29">
        <v>12.0</v>
      </c>
      <c r="J1042" s="29">
        <v>20.0</v>
      </c>
      <c r="K1042" s="29">
        <v>744.0</v>
      </c>
      <c r="L1042" s="30">
        <f t="shared" si="8"/>
        <v>62000</v>
      </c>
      <c r="M1042" s="36"/>
    </row>
    <row r="1043">
      <c r="A1043" s="57">
        <v>40878.0</v>
      </c>
      <c r="B1043" s="23" t="s">
        <v>555</v>
      </c>
      <c r="C1043" s="29">
        <v>50.0</v>
      </c>
      <c r="D1043" s="29">
        <v>17.0</v>
      </c>
      <c r="E1043" s="29">
        <v>9.0</v>
      </c>
      <c r="F1043" s="29">
        <v>3.0</v>
      </c>
      <c r="G1043" s="23" t="s">
        <v>447</v>
      </c>
      <c r="H1043" s="23" t="s">
        <v>366</v>
      </c>
      <c r="I1043" s="29">
        <v>12.0</v>
      </c>
      <c r="J1043" s="29">
        <v>17.0</v>
      </c>
      <c r="K1043" s="29">
        <v>571.0</v>
      </c>
      <c r="L1043" s="30">
        <f t="shared" si="8"/>
        <v>47583.33333</v>
      </c>
      <c r="M1043" s="36"/>
    </row>
    <row r="1044">
      <c r="A1044" s="57">
        <v>40878.0</v>
      </c>
      <c r="B1044" s="23" t="s">
        <v>555</v>
      </c>
      <c r="C1044" s="29">
        <v>51.0</v>
      </c>
      <c r="D1044" s="29">
        <v>710.0</v>
      </c>
      <c r="E1044" s="29">
        <v>9.0</v>
      </c>
      <c r="F1044" s="29">
        <v>3.0</v>
      </c>
      <c r="G1044" s="23" t="s">
        <v>383</v>
      </c>
      <c r="H1044" s="23" t="s">
        <v>1298</v>
      </c>
      <c r="I1044" s="29">
        <v>12.0</v>
      </c>
      <c r="J1044" s="29">
        <v>25.0</v>
      </c>
      <c r="K1044" s="29">
        <v>702.0</v>
      </c>
      <c r="L1044" s="30">
        <f t="shared" si="8"/>
        <v>58500</v>
      </c>
      <c r="M1044" s="36"/>
    </row>
    <row r="1045">
      <c r="A1045" s="57">
        <v>40878.0</v>
      </c>
      <c r="B1045" s="23" t="s">
        <v>555</v>
      </c>
      <c r="C1045" s="29">
        <v>51.0</v>
      </c>
      <c r="D1045" s="29">
        <v>760.0</v>
      </c>
      <c r="E1045" s="29">
        <v>9.0</v>
      </c>
      <c r="F1045" s="29">
        <v>3.0</v>
      </c>
      <c r="G1045" s="23" t="s">
        <v>383</v>
      </c>
      <c r="H1045" s="23" t="s">
        <v>1381</v>
      </c>
      <c r="I1045" s="29">
        <v>12.0</v>
      </c>
      <c r="J1045" s="29">
        <v>13.0</v>
      </c>
      <c r="K1045" s="29">
        <v>683.0</v>
      </c>
      <c r="L1045" s="30">
        <f t="shared" si="8"/>
        <v>56916.66667</v>
      </c>
      <c r="M1045" s="36"/>
    </row>
    <row r="1046">
      <c r="A1046" s="57">
        <v>40878.0</v>
      </c>
      <c r="B1046" s="23" t="s">
        <v>555</v>
      </c>
      <c r="C1046" s="29">
        <v>6.0</v>
      </c>
      <c r="D1046" s="29">
        <v>67.0</v>
      </c>
      <c r="E1046" s="29">
        <v>9.0</v>
      </c>
      <c r="F1046" s="29">
        <v>3.0</v>
      </c>
      <c r="G1046" s="23" t="s">
        <v>346</v>
      </c>
      <c r="H1046" s="23" t="s">
        <v>2040</v>
      </c>
      <c r="I1046" s="29">
        <v>11.0</v>
      </c>
      <c r="J1046" s="29">
        <v>21.0</v>
      </c>
      <c r="K1046" s="29">
        <v>761.0</v>
      </c>
      <c r="L1046" s="30">
        <f t="shared" si="8"/>
        <v>69181.81818</v>
      </c>
      <c r="M1046" s="36"/>
    </row>
    <row r="1047">
      <c r="A1047" s="57">
        <v>40878.0</v>
      </c>
      <c r="B1047" s="23" t="s">
        <v>555</v>
      </c>
      <c r="C1047" s="29">
        <v>12.0</v>
      </c>
      <c r="D1047" s="29">
        <v>91.0</v>
      </c>
      <c r="E1047" s="29">
        <v>9.0</v>
      </c>
      <c r="F1047" s="29">
        <v>3.0</v>
      </c>
      <c r="G1047" s="23" t="s">
        <v>344</v>
      </c>
      <c r="H1047" s="23" t="s">
        <v>2041</v>
      </c>
      <c r="I1047" s="29">
        <v>11.0</v>
      </c>
      <c r="J1047" s="29">
        <v>20.0</v>
      </c>
      <c r="K1047" s="29">
        <v>412.0</v>
      </c>
      <c r="L1047" s="30">
        <f t="shared" si="8"/>
        <v>37454.54545</v>
      </c>
      <c r="M1047" s="36"/>
    </row>
    <row r="1048">
      <c r="A1048" s="57">
        <v>40878.0</v>
      </c>
      <c r="B1048" s="23" t="s">
        <v>555</v>
      </c>
      <c r="C1048" s="29">
        <v>18.0</v>
      </c>
      <c r="D1048" s="29">
        <v>97.0</v>
      </c>
      <c r="E1048" s="29">
        <v>9.0</v>
      </c>
      <c r="F1048" s="29">
        <v>3.0</v>
      </c>
      <c r="G1048" s="23" t="s">
        <v>1455</v>
      </c>
      <c r="H1048" s="23" t="s">
        <v>864</v>
      </c>
      <c r="I1048" s="29">
        <v>11.0</v>
      </c>
      <c r="J1048" s="29">
        <v>22.0</v>
      </c>
      <c r="K1048" s="29">
        <v>721.0</v>
      </c>
      <c r="L1048" s="30">
        <f t="shared" si="8"/>
        <v>65545.45455</v>
      </c>
      <c r="M1048" s="36"/>
    </row>
    <row r="1049">
      <c r="A1049" s="57">
        <v>40878.0</v>
      </c>
      <c r="B1049" s="23" t="s">
        <v>555</v>
      </c>
      <c r="C1049" s="29">
        <v>23.0</v>
      </c>
      <c r="D1049" s="29">
        <v>11.0</v>
      </c>
      <c r="E1049" s="29">
        <v>9.0</v>
      </c>
      <c r="F1049" s="29">
        <v>3.0</v>
      </c>
      <c r="G1049" s="23" t="s">
        <v>491</v>
      </c>
      <c r="H1049" s="23" t="s">
        <v>2043</v>
      </c>
      <c r="I1049" s="29">
        <v>11.0</v>
      </c>
      <c r="J1049" s="29">
        <v>14.0</v>
      </c>
      <c r="K1049" s="29">
        <v>290.0</v>
      </c>
      <c r="L1049" s="30">
        <f t="shared" si="8"/>
        <v>26363.63636</v>
      </c>
      <c r="M1049" s="36"/>
    </row>
    <row r="1050">
      <c r="A1050" s="57">
        <v>40878.0</v>
      </c>
      <c r="B1050" s="23" t="s">
        <v>555</v>
      </c>
      <c r="C1050" s="29">
        <v>24.0</v>
      </c>
      <c r="D1050" s="29">
        <v>3.0</v>
      </c>
      <c r="E1050" s="29">
        <v>9.0</v>
      </c>
      <c r="F1050" s="29">
        <v>3.0</v>
      </c>
      <c r="G1050" s="23" t="s">
        <v>432</v>
      </c>
      <c r="H1050" s="23" t="s">
        <v>2044</v>
      </c>
      <c r="I1050" s="29">
        <v>11.0</v>
      </c>
      <c r="J1050" s="29">
        <v>16.0</v>
      </c>
      <c r="K1050" s="29">
        <v>417.0</v>
      </c>
      <c r="L1050" s="30">
        <f t="shared" si="8"/>
        <v>37909.09091</v>
      </c>
      <c r="M1050" s="36"/>
    </row>
    <row r="1051">
      <c r="A1051" s="57">
        <v>40878.0</v>
      </c>
      <c r="B1051" s="23" t="s">
        <v>555</v>
      </c>
      <c r="C1051" s="29">
        <v>31.0</v>
      </c>
      <c r="D1051" s="29">
        <v>55.0</v>
      </c>
      <c r="E1051" s="29">
        <v>9.0</v>
      </c>
      <c r="F1051" s="29">
        <v>3.0</v>
      </c>
      <c r="G1051" s="23" t="s">
        <v>1466</v>
      </c>
      <c r="H1051" s="23" t="s">
        <v>1467</v>
      </c>
      <c r="I1051" s="29">
        <v>11.0</v>
      </c>
      <c r="J1051" s="29">
        <v>30.0</v>
      </c>
      <c r="K1051" s="29">
        <v>1001.0</v>
      </c>
      <c r="L1051" s="30">
        <f t="shared" si="8"/>
        <v>91000</v>
      </c>
      <c r="M1051" s="36"/>
    </row>
    <row r="1052">
      <c r="A1052" s="57">
        <v>40878.0</v>
      </c>
      <c r="B1052" s="23" t="s">
        <v>555</v>
      </c>
      <c r="C1052" s="29">
        <v>37.0</v>
      </c>
      <c r="D1052" s="29">
        <v>129.0</v>
      </c>
      <c r="E1052" s="29">
        <v>9.0</v>
      </c>
      <c r="F1052" s="29">
        <v>3.0</v>
      </c>
      <c r="G1052" s="23" t="s">
        <v>389</v>
      </c>
      <c r="H1052" s="23" t="s">
        <v>2046</v>
      </c>
      <c r="I1052" s="29">
        <v>11.0</v>
      </c>
      <c r="J1052" s="29">
        <v>15.0</v>
      </c>
      <c r="K1052" s="29">
        <v>546.0</v>
      </c>
      <c r="L1052" s="30">
        <f t="shared" si="8"/>
        <v>49636.36364</v>
      </c>
      <c r="M1052" s="36"/>
    </row>
    <row r="1053">
      <c r="A1053" s="57">
        <v>40878.0</v>
      </c>
      <c r="B1053" s="23" t="s">
        <v>555</v>
      </c>
      <c r="C1053" s="29">
        <v>42.0</v>
      </c>
      <c r="D1053" s="29">
        <v>43.0</v>
      </c>
      <c r="E1053" s="29">
        <v>9.0</v>
      </c>
      <c r="F1053" s="29">
        <v>3.0</v>
      </c>
      <c r="G1053" s="23" t="s">
        <v>361</v>
      </c>
      <c r="H1053" s="23" t="s">
        <v>2047</v>
      </c>
      <c r="I1053" s="29">
        <v>11.0</v>
      </c>
      <c r="J1053" s="29">
        <v>23.0</v>
      </c>
      <c r="K1053" s="29">
        <v>369.0</v>
      </c>
      <c r="L1053" s="30">
        <f t="shared" si="8"/>
        <v>33545.45455</v>
      </c>
      <c r="M1053" s="36"/>
    </row>
    <row r="1054">
      <c r="A1054" s="57">
        <v>40878.0</v>
      </c>
      <c r="B1054" s="23" t="s">
        <v>555</v>
      </c>
      <c r="C1054" s="29">
        <v>45.0</v>
      </c>
      <c r="D1054" s="29">
        <v>35.0</v>
      </c>
      <c r="E1054" s="29">
        <v>9.0</v>
      </c>
      <c r="F1054" s="29">
        <v>3.0</v>
      </c>
      <c r="G1054" s="23" t="s">
        <v>624</v>
      </c>
      <c r="H1054" s="23" t="s">
        <v>2048</v>
      </c>
      <c r="I1054" s="29">
        <v>11.0</v>
      </c>
      <c r="J1054" s="29">
        <v>18.0</v>
      </c>
      <c r="K1054" s="29">
        <v>976.0</v>
      </c>
      <c r="L1054" s="30">
        <f t="shared" si="8"/>
        <v>88727.27273</v>
      </c>
      <c r="M1054" s="36"/>
    </row>
    <row r="1055">
      <c r="A1055" s="57">
        <v>40878.0</v>
      </c>
      <c r="B1055" s="23" t="s">
        <v>555</v>
      </c>
      <c r="C1055" s="29">
        <v>12.0</v>
      </c>
      <c r="D1055" s="29">
        <v>33.0</v>
      </c>
      <c r="E1055" s="29">
        <v>9.0</v>
      </c>
      <c r="F1055" s="29">
        <v>3.0</v>
      </c>
      <c r="G1055" s="23" t="s">
        <v>344</v>
      </c>
      <c r="H1055" s="23" t="s">
        <v>1445</v>
      </c>
      <c r="I1055" s="29">
        <v>10.0</v>
      </c>
      <c r="J1055" s="29">
        <v>13.0</v>
      </c>
      <c r="K1055" s="29">
        <v>442.0</v>
      </c>
      <c r="L1055" s="30">
        <f t="shared" si="8"/>
        <v>44200</v>
      </c>
      <c r="M1055" s="36"/>
    </row>
    <row r="1056">
      <c r="A1056" s="57">
        <v>40878.0</v>
      </c>
      <c r="B1056" s="23" t="s">
        <v>555</v>
      </c>
      <c r="C1056" s="29">
        <v>13.0</v>
      </c>
      <c r="D1056" s="29">
        <v>215.0</v>
      </c>
      <c r="E1056" s="29">
        <v>9.0</v>
      </c>
      <c r="F1056" s="29">
        <v>3.0</v>
      </c>
      <c r="G1056" s="23" t="s">
        <v>394</v>
      </c>
      <c r="H1056" s="23" t="s">
        <v>2049</v>
      </c>
      <c r="I1056" s="29">
        <v>10.0</v>
      </c>
      <c r="J1056" s="29">
        <v>17.0</v>
      </c>
      <c r="K1056" s="29">
        <v>528.0</v>
      </c>
      <c r="L1056" s="30">
        <f t="shared" si="8"/>
        <v>52800</v>
      </c>
      <c r="M1056" s="36"/>
    </row>
    <row r="1057">
      <c r="A1057" s="57">
        <v>40878.0</v>
      </c>
      <c r="B1057" s="23" t="s">
        <v>555</v>
      </c>
      <c r="C1057" s="29">
        <v>23.0</v>
      </c>
      <c r="D1057" s="29">
        <v>9.0</v>
      </c>
      <c r="E1057" s="29">
        <v>9.0</v>
      </c>
      <c r="F1057" s="29">
        <v>3.0</v>
      </c>
      <c r="G1057" s="23" t="s">
        <v>491</v>
      </c>
      <c r="H1057" s="23" t="s">
        <v>2050</v>
      </c>
      <c r="I1057" s="29">
        <v>10.0</v>
      </c>
      <c r="J1057" s="29">
        <v>16.0</v>
      </c>
      <c r="K1057" s="29">
        <v>204.0</v>
      </c>
      <c r="L1057" s="30">
        <f t="shared" si="8"/>
        <v>20400</v>
      </c>
      <c r="M1057" s="36"/>
    </row>
    <row r="1058">
      <c r="A1058" s="57">
        <v>40878.0</v>
      </c>
      <c r="B1058" s="23" t="s">
        <v>555</v>
      </c>
      <c r="C1058" s="29">
        <v>25.0</v>
      </c>
      <c r="D1058" s="29">
        <v>11.0</v>
      </c>
      <c r="E1058" s="29">
        <v>9.0</v>
      </c>
      <c r="F1058" s="29">
        <v>3.0</v>
      </c>
      <c r="G1058" s="23" t="s">
        <v>331</v>
      </c>
      <c r="H1058" s="23" t="s">
        <v>444</v>
      </c>
      <c r="I1058" s="29">
        <v>10.0</v>
      </c>
      <c r="J1058" s="29">
        <v>16.0</v>
      </c>
      <c r="K1058" s="29">
        <v>563.0</v>
      </c>
      <c r="L1058" s="30">
        <f t="shared" si="8"/>
        <v>56300</v>
      </c>
      <c r="M1058" s="36"/>
    </row>
    <row r="1059">
      <c r="A1059" s="57">
        <v>40878.0</v>
      </c>
      <c r="B1059" s="23" t="s">
        <v>555</v>
      </c>
      <c r="C1059" s="29">
        <v>33.0</v>
      </c>
      <c r="D1059" s="29">
        <v>19.0</v>
      </c>
      <c r="E1059" s="29">
        <v>9.0</v>
      </c>
      <c r="F1059" s="29">
        <v>3.0</v>
      </c>
      <c r="G1059" s="23" t="s">
        <v>419</v>
      </c>
      <c r="H1059" s="23" t="s">
        <v>2051</v>
      </c>
      <c r="I1059" s="29">
        <v>10.0</v>
      </c>
      <c r="J1059" s="29">
        <v>20.0</v>
      </c>
      <c r="K1059" s="29">
        <v>716.0</v>
      </c>
      <c r="L1059" s="30">
        <f t="shared" si="8"/>
        <v>71600</v>
      </c>
      <c r="M1059" s="36"/>
    </row>
    <row r="1060">
      <c r="A1060" s="57">
        <v>40878.0</v>
      </c>
      <c r="B1060" s="23" t="s">
        <v>555</v>
      </c>
      <c r="C1060" s="29">
        <v>34.0</v>
      </c>
      <c r="D1060" s="29">
        <v>5.0</v>
      </c>
      <c r="E1060" s="29">
        <v>9.0</v>
      </c>
      <c r="F1060" s="29">
        <v>3.0</v>
      </c>
      <c r="G1060" s="23" t="s">
        <v>375</v>
      </c>
      <c r="H1060" s="23" t="s">
        <v>1250</v>
      </c>
      <c r="I1060" s="29">
        <v>10.0</v>
      </c>
      <c r="J1060" s="29">
        <v>14.0</v>
      </c>
      <c r="K1060" s="29">
        <v>273.0</v>
      </c>
      <c r="L1060" s="30">
        <f t="shared" si="8"/>
        <v>27300</v>
      </c>
      <c r="M1060" s="36"/>
    </row>
    <row r="1061">
      <c r="A1061" s="57">
        <v>40878.0</v>
      </c>
      <c r="B1061" s="23" t="s">
        <v>555</v>
      </c>
      <c r="C1061" s="29">
        <v>36.0</v>
      </c>
      <c r="D1061" s="29">
        <v>65.0</v>
      </c>
      <c r="E1061" s="29">
        <v>9.0</v>
      </c>
      <c r="F1061" s="29">
        <v>3.0</v>
      </c>
      <c r="G1061" s="23" t="s">
        <v>337</v>
      </c>
      <c r="H1061" s="23" t="s">
        <v>1208</v>
      </c>
      <c r="I1061" s="29">
        <v>10.0</v>
      </c>
      <c r="J1061" s="29">
        <v>17.0</v>
      </c>
      <c r="K1061" s="29">
        <v>276.0</v>
      </c>
      <c r="L1061" s="30">
        <f t="shared" si="8"/>
        <v>27600</v>
      </c>
      <c r="M1061" s="36"/>
    </row>
    <row r="1062">
      <c r="A1062" s="57">
        <v>40878.0</v>
      </c>
      <c r="B1062" s="23" t="s">
        <v>555</v>
      </c>
      <c r="C1062" s="29">
        <v>36.0</v>
      </c>
      <c r="D1062" s="29">
        <v>91.0</v>
      </c>
      <c r="E1062" s="29">
        <v>9.0</v>
      </c>
      <c r="F1062" s="29">
        <v>3.0</v>
      </c>
      <c r="G1062" s="23" t="s">
        <v>337</v>
      </c>
      <c r="H1062" s="23" t="s">
        <v>1263</v>
      </c>
      <c r="I1062" s="29">
        <v>10.0</v>
      </c>
      <c r="J1062" s="29">
        <v>16.0</v>
      </c>
      <c r="K1062" s="29">
        <v>751.0</v>
      </c>
      <c r="L1062" s="30">
        <f t="shared" si="8"/>
        <v>75100</v>
      </c>
      <c r="M1062" s="36"/>
    </row>
    <row r="1063">
      <c r="A1063" s="57">
        <v>40878.0</v>
      </c>
      <c r="B1063" s="23" t="s">
        <v>555</v>
      </c>
      <c r="C1063" s="29">
        <v>41.0</v>
      </c>
      <c r="D1063" s="29">
        <v>67.0</v>
      </c>
      <c r="E1063" s="29">
        <v>9.0</v>
      </c>
      <c r="F1063" s="29">
        <v>3.0</v>
      </c>
      <c r="G1063" s="23" t="s">
        <v>1315</v>
      </c>
      <c r="H1063" s="23" t="s">
        <v>398</v>
      </c>
      <c r="I1063" s="29">
        <v>10.0</v>
      </c>
      <c r="J1063" s="29">
        <v>17.0</v>
      </c>
      <c r="K1063" s="29">
        <v>798.0</v>
      </c>
      <c r="L1063" s="30">
        <f t="shared" si="8"/>
        <v>79800</v>
      </c>
      <c r="M1063" s="36"/>
    </row>
    <row r="1064">
      <c r="A1064" s="57">
        <v>40878.0</v>
      </c>
      <c r="B1064" s="23" t="s">
        <v>555</v>
      </c>
      <c r="C1064" s="29">
        <v>42.0</v>
      </c>
      <c r="D1064" s="29">
        <v>11.0</v>
      </c>
      <c r="E1064" s="29">
        <v>9.0</v>
      </c>
      <c r="F1064" s="29">
        <v>3.0</v>
      </c>
      <c r="G1064" s="23" t="s">
        <v>361</v>
      </c>
      <c r="H1064" s="23" t="s">
        <v>1266</v>
      </c>
      <c r="I1064" s="29">
        <v>10.0</v>
      </c>
      <c r="J1064" s="29">
        <v>19.0</v>
      </c>
      <c r="K1064" s="29">
        <v>442.0</v>
      </c>
      <c r="L1064" s="30">
        <f t="shared" si="8"/>
        <v>44200</v>
      </c>
      <c r="M1064" s="36"/>
    </row>
    <row r="1065">
      <c r="A1065" s="57">
        <v>40878.0</v>
      </c>
      <c r="B1065" s="23" t="s">
        <v>555</v>
      </c>
      <c r="C1065" s="29">
        <v>45.0</v>
      </c>
      <c r="D1065" s="29">
        <v>83.0</v>
      </c>
      <c r="E1065" s="29">
        <v>9.0</v>
      </c>
      <c r="F1065" s="29">
        <v>3.0</v>
      </c>
      <c r="G1065" s="23" t="s">
        <v>624</v>
      </c>
      <c r="H1065" s="23" t="s">
        <v>2052</v>
      </c>
      <c r="I1065" s="29">
        <v>10.0</v>
      </c>
      <c r="J1065" s="29">
        <v>23.0</v>
      </c>
      <c r="K1065" s="29">
        <v>516.0</v>
      </c>
      <c r="L1065" s="30">
        <f t="shared" si="8"/>
        <v>51600</v>
      </c>
      <c r="M1065" s="36"/>
    </row>
    <row r="1066">
      <c r="A1066" s="57">
        <v>40878.0</v>
      </c>
      <c r="B1066" s="23" t="s">
        <v>555</v>
      </c>
      <c r="C1066" s="29">
        <v>47.0</v>
      </c>
      <c r="D1066" s="29">
        <v>187.0</v>
      </c>
      <c r="E1066" s="29">
        <v>9.0</v>
      </c>
      <c r="F1066" s="29">
        <v>3.0</v>
      </c>
      <c r="G1066" s="23" t="s">
        <v>1289</v>
      </c>
      <c r="H1066" s="23" t="s">
        <v>2053</v>
      </c>
      <c r="I1066" s="29">
        <v>10.0</v>
      </c>
      <c r="J1066" s="29">
        <v>20.0</v>
      </c>
      <c r="K1066" s="29">
        <v>767.0</v>
      </c>
      <c r="L1066" s="30">
        <f t="shared" si="8"/>
        <v>76700</v>
      </c>
      <c r="M1066" s="36"/>
    </row>
    <row r="1067">
      <c r="A1067" s="57">
        <v>40878.0</v>
      </c>
      <c r="B1067" s="23" t="s">
        <v>555</v>
      </c>
      <c r="C1067" s="29">
        <v>53.0</v>
      </c>
      <c r="D1067" s="29">
        <v>61.0</v>
      </c>
      <c r="E1067" s="29">
        <v>9.0</v>
      </c>
      <c r="F1067" s="29">
        <v>3.0</v>
      </c>
      <c r="G1067" s="23" t="s">
        <v>503</v>
      </c>
      <c r="H1067" s="23" t="s">
        <v>1477</v>
      </c>
      <c r="I1067" s="29">
        <v>10.0</v>
      </c>
      <c r="J1067" s="29">
        <v>15.0</v>
      </c>
      <c r="K1067" s="29">
        <v>896.0</v>
      </c>
      <c r="L1067" s="30">
        <f t="shared" si="8"/>
        <v>89600</v>
      </c>
      <c r="M1067" s="36"/>
    </row>
    <row r="1068">
      <c r="A1068" s="57">
        <v>40878.0</v>
      </c>
      <c r="B1068" s="23" t="s">
        <v>555</v>
      </c>
      <c r="C1068" s="29">
        <v>59.0</v>
      </c>
      <c r="D1068" s="29">
        <v>0.0</v>
      </c>
      <c r="E1068" s="29">
        <v>9.0</v>
      </c>
      <c r="F1068" s="29">
        <v>3.0</v>
      </c>
      <c r="G1068" s="23" t="s">
        <v>513</v>
      </c>
      <c r="H1068" s="23" t="s">
        <v>514</v>
      </c>
      <c r="I1068" s="29">
        <v>1885.0</v>
      </c>
      <c r="J1068" s="29">
        <v>3342.0</v>
      </c>
      <c r="K1068" s="29">
        <v>119835.0</v>
      </c>
      <c r="L1068" s="30">
        <f t="shared" si="8"/>
        <v>63572.9443</v>
      </c>
      <c r="M1068" s="36"/>
    </row>
    <row r="1069">
      <c r="A1069" s="57">
        <v>40878.0</v>
      </c>
      <c r="B1069" s="23" t="s">
        <v>555</v>
      </c>
      <c r="C1069" s="29">
        <v>59.0</v>
      </c>
      <c r="D1069" s="29">
        <v>1.0</v>
      </c>
      <c r="E1069" s="29">
        <v>9.0</v>
      </c>
      <c r="F1069" s="29">
        <v>3.0</v>
      </c>
      <c r="G1069" s="23" t="s">
        <v>513</v>
      </c>
      <c r="H1069" s="23" t="s">
        <v>515</v>
      </c>
      <c r="I1069" s="29">
        <v>359.0</v>
      </c>
      <c r="J1069" s="29">
        <v>627.0</v>
      </c>
      <c r="K1069" s="29">
        <v>28584.0</v>
      </c>
      <c r="L1069" s="30">
        <f t="shared" si="8"/>
        <v>79621.16992</v>
      </c>
      <c r="M1069" s="36"/>
    </row>
    <row r="1070">
      <c r="A1070" s="57">
        <v>40878.0</v>
      </c>
      <c r="B1070" s="23" t="s">
        <v>555</v>
      </c>
      <c r="C1070" s="29">
        <v>59.0</v>
      </c>
      <c r="D1070" s="29">
        <v>3.0</v>
      </c>
      <c r="E1070" s="29">
        <v>9.0</v>
      </c>
      <c r="F1070" s="29">
        <v>3.0</v>
      </c>
      <c r="G1070" s="23" t="s">
        <v>513</v>
      </c>
      <c r="H1070" s="23" t="s">
        <v>516</v>
      </c>
      <c r="I1070" s="29">
        <v>414.0</v>
      </c>
      <c r="J1070" s="29">
        <v>740.0</v>
      </c>
      <c r="K1070" s="29">
        <v>25278.0</v>
      </c>
      <c r="L1070" s="30">
        <f t="shared" si="8"/>
        <v>61057.97101</v>
      </c>
      <c r="M1070" s="36"/>
    </row>
    <row r="1071">
      <c r="A1071" s="57">
        <v>40878.0</v>
      </c>
      <c r="B1071" s="23" t="s">
        <v>555</v>
      </c>
      <c r="C1071" s="29">
        <v>59.0</v>
      </c>
      <c r="D1071" s="29">
        <v>5.0</v>
      </c>
      <c r="E1071" s="29">
        <v>9.0</v>
      </c>
      <c r="F1071" s="29">
        <v>3.0</v>
      </c>
      <c r="G1071" s="23" t="s">
        <v>513</v>
      </c>
      <c r="H1071" s="23" t="s">
        <v>517</v>
      </c>
      <c r="I1071" s="29">
        <v>820.0</v>
      </c>
      <c r="J1071" s="29">
        <v>1468.0</v>
      </c>
      <c r="K1071" s="29">
        <v>50472.0</v>
      </c>
      <c r="L1071" s="30">
        <f t="shared" si="8"/>
        <v>61551.21951</v>
      </c>
      <c r="M1071" s="36"/>
    </row>
    <row r="1072">
      <c r="A1072" s="57">
        <v>40878.0</v>
      </c>
      <c r="B1072" s="23" t="s">
        <v>555</v>
      </c>
      <c r="C1072" s="29">
        <v>59.0</v>
      </c>
      <c r="D1072" s="29">
        <v>7.0</v>
      </c>
      <c r="E1072" s="29">
        <v>9.0</v>
      </c>
      <c r="F1072" s="29">
        <v>3.0</v>
      </c>
      <c r="G1072" s="23" t="s">
        <v>513</v>
      </c>
      <c r="H1072" s="23" t="s">
        <v>518</v>
      </c>
      <c r="I1072" s="29">
        <v>292.0</v>
      </c>
      <c r="J1072" s="29">
        <v>507.0</v>
      </c>
      <c r="K1072" s="29">
        <v>15500.0</v>
      </c>
      <c r="L1072" s="30">
        <f t="shared" si="8"/>
        <v>53082.19178</v>
      </c>
      <c r="M1072" s="36"/>
    </row>
    <row r="1073">
      <c r="A1073" s="57">
        <v>40878.0</v>
      </c>
      <c r="B1073" s="23" t="s">
        <v>555</v>
      </c>
      <c r="C1073" s="29">
        <v>57.0</v>
      </c>
      <c r="D1073" s="29">
        <v>9.0</v>
      </c>
      <c r="E1073" s="29">
        <v>9.0</v>
      </c>
      <c r="F1073" s="29">
        <v>3.0</v>
      </c>
      <c r="G1073" s="23" t="s">
        <v>348</v>
      </c>
      <c r="H1073" s="23" t="s">
        <v>554</v>
      </c>
      <c r="I1073" s="29">
        <v>-1.0</v>
      </c>
      <c r="J1073" s="29">
        <v>-1.0</v>
      </c>
      <c r="K1073" s="29">
        <v>-1.0</v>
      </c>
      <c r="L1073" s="30">
        <f t="shared" si="8"/>
        <v>1000</v>
      </c>
      <c r="M1073" s="36"/>
    </row>
    <row r="1074">
      <c r="A1074" s="57">
        <v>40878.0</v>
      </c>
      <c r="B1074" s="23" t="s">
        <v>555</v>
      </c>
      <c r="C1074" s="29">
        <v>96.0</v>
      </c>
      <c r="D1074" s="29">
        <v>0.0</v>
      </c>
      <c r="E1074" s="29">
        <v>9.0</v>
      </c>
      <c r="F1074" s="29">
        <v>13.0</v>
      </c>
      <c r="G1074" s="23" t="s">
        <v>294</v>
      </c>
      <c r="H1074" s="23" t="s">
        <v>519</v>
      </c>
      <c r="I1074" s="29">
        <v>4074.0</v>
      </c>
      <c r="J1074" s="29">
        <v>6573.0</v>
      </c>
      <c r="K1074" s="29">
        <v>254202.0</v>
      </c>
      <c r="L1074" s="30">
        <f t="shared" si="8"/>
        <v>62396.17084</v>
      </c>
      <c r="M1074" s="23" t="s">
        <v>296</v>
      </c>
    </row>
    <row r="1075">
      <c r="A1075" s="57">
        <v>40878.0</v>
      </c>
      <c r="B1075" s="23" t="s">
        <v>555</v>
      </c>
      <c r="C1075" s="29">
        <v>97.0</v>
      </c>
      <c r="D1075" s="29">
        <v>0.0</v>
      </c>
      <c r="E1075" s="29">
        <v>9.0</v>
      </c>
      <c r="F1075" s="29">
        <v>13.0</v>
      </c>
      <c r="G1075" s="23" t="s">
        <v>294</v>
      </c>
      <c r="H1075" s="23" t="s">
        <v>520</v>
      </c>
      <c r="I1075" s="29">
        <v>4031.0</v>
      </c>
      <c r="J1075" s="29">
        <v>6499.0</v>
      </c>
      <c r="K1075" s="29">
        <v>251921.0</v>
      </c>
      <c r="L1075" s="30">
        <f t="shared" si="8"/>
        <v>62495.90672</v>
      </c>
      <c r="M1075" s="23" t="s">
        <v>299</v>
      </c>
    </row>
    <row r="1076">
      <c r="A1076" s="57">
        <v>40878.0</v>
      </c>
      <c r="B1076" s="23" t="s">
        <v>555</v>
      </c>
      <c r="C1076" s="29">
        <v>97.0</v>
      </c>
      <c r="D1076" s="29">
        <v>1.0</v>
      </c>
      <c r="E1076" s="29">
        <v>9.0</v>
      </c>
      <c r="F1076" s="29">
        <v>13.0</v>
      </c>
      <c r="G1076" s="23" t="s">
        <v>294</v>
      </c>
      <c r="H1076" s="23" t="s">
        <v>522</v>
      </c>
      <c r="I1076" s="29">
        <v>2470.0</v>
      </c>
      <c r="J1076" s="29">
        <v>3918.0</v>
      </c>
      <c r="K1076" s="29">
        <v>150307.0</v>
      </c>
      <c r="L1076" s="30">
        <f t="shared" si="8"/>
        <v>60853.03644</v>
      </c>
      <c r="M1076" s="23" t="s">
        <v>302</v>
      </c>
    </row>
    <row r="1077">
      <c r="A1077" s="57">
        <v>40878.0</v>
      </c>
      <c r="B1077" s="23" t="s">
        <v>555</v>
      </c>
      <c r="C1077" s="29">
        <v>97.0</v>
      </c>
      <c r="D1077" s="29">
        <v>3.0</v>
      </c>
      <c r="E1077" s="29">
        <v>9.0</v>
      </c>
      <c r="F1077" s="29">
        <v>13.0</v>
      </c>
      <c r="G1077" s="23" t="s">
        <v>294</v>
      </c>
      <c r="H1077" s="23" t="s">
        <v>523</v>
      </c>
      <c r="I1077" s="29">
        <v>1561.0</v>
      </c>
      <c r="J1077" s="29">
        <v>2581.0</v>
      </c>
      <c r="K1077" s="29">
        <v>101614.0</v>
      </c>
      <c r="L1077" s="30">
        <f t="shared" si="8"/>
        <v>65095.45163</v>
      </c>
      <c r="M1077" s="23" t="s">
        <v>309</v>
      </c>
    </row>
    <row r="1078">
      <c r="A1078" s="57">
        <v>40878.0</v>
      </c>
      <c r="B1078" s="23" t="s">
        <v>555</v>
      </c>
      <c r="C1078" s="29">
        <v>98.0</v>
      </c>
      <c r="D1078" s="29">
        <v>0.0</v>
      </c>
      <c r="E1078" s="29">
        <v>9.0</v>
      </c>
      <c r="F1078" s="29">
        <v>13.0</v>
      </c>
      <c r="G1078" s="23" t="s">
        <v>294</v>
      </c>
      <c r="H1078" s="23" t="s">
        <v>530</v>
      </c>
      <c r="I1078" s="29">
        <v>43.0</v>
      </c>
      <c r="J1078" s="29">
        <v>74.0</v>
      </c>
      <c r="K1078" s="29">
        <v>2281.0</v>
      </c>
      <c r="L1078" s="30">
        <f t="shared" si="8"/>
        <v>53046.51163</v>
      </c>
      <c r="M1078" s="23" t="s">
        <v>317</v>
      </c>
    </row>
    <row r="1079">
      <c r="A1079" s="57">
        <v>40878.0</v>
      </c>
      <c r="B1079" s="23" t="s">
        <v>555</v>
      </c>
      <c r="C1079" s="29">
        <v>9.0</v>
      </c>
      <c r="D1079" s="29">
        <v>13.0</v>
      </c>
      <c r="E1079" s="29">
        <v>9.0</v>
      </c>
      <c r="F1079" s="29">
        <v>13.0</v>
      </c>
      <c r="G1079" s="23" t="s">
        <v>294</v>
      </c>
      <c r="H1079" s="23" t="s">
        <v>538</v>
      </c>
      <c r="I1079" s="29">
        <v>53520.0</v>
      </c>
      <c r="J1079" s="29">
        <v>113960.0</v>
      </c>
      <c r="K1079" s="29">
        <v>4350916.0</v>
      </c>
      <c r="L1079" s="30">
        <f t="shared" si="8"/>
        <v>81295.142</v>
      </c>
      <c r="M1079" s="23" t="s">
        <v>320</v>
      </c>
    </row>
    <row r="1080">
      <c r="A1080" s="57">
        <v>40878.0</v>
      </c>
      <c r="B1080" s="23" t="s">
        <v>555</v>
      </c>
      <c r="C1080" s="29">
        <v>9.0</v>
      </c>
      <c r="D1080" s="29">
        <v>3.0</v>
      </c>
      <c r="E1080" s="29">
        <v>9.0</v>
      </c>
      <c r="F1080" s="29">
        <v>13.0</v>
      </c>
      <c r="G1080" s="23" t="s">
        <v>294</v>
      </c>
      <c r="H1080" s="23" t="s">
        <v>540</v>
      </c>
      <c r="I1080" s="29">
        <v>1620.0</v>
      </c>
      <c r="J1080" s="29">
        <v>2633.0</v>
      </c>
      <c r="K1080" s="29">
        <v>111816.0</v>
      </c>
      <c r="L1080" s="30">
        <f t="shared" si="8"/>
        <v>69022.22222</v>
      </c>
      <c r="M1080" s="36"/>
    </row>
    <row r="1081">
      <c r="A1081" s="57">
        <v>40878.0</v>
      </c>
      <c r="B1081" s="23" t="s">
        <v>555</v>
      </c>
      <c r="C1081" s="29">
        <v>9.0</v>
      </c>
      <c r="D1081" s="29">
        <v>15.0</v>
      </c>
      <c r="E1081" s="29">
        <v>9.0</v>
      </c>
      <c r="F1081" s="29">
        <v>13.0</v>
      </c>
      <c r="G1081" s="23" t="s">
        <v>294</v>
      </c>
      <c r="H1081" s="23" t="s">
        <v>335</v>
      </c>
      <c r="I1081" s="29">
        <v>351.0</v>
      </c>
      <c r="J1081" s="29">
        <v>551.0</v>
      </c>
      <c r="K1081" s="29">
        <v>13550.0</v>
      </c>
      <c r="L1081" s="30">
        <f t="shared" si="8"/>
        <v>38603.9886</v>
      </c>
      <c r="M1081" s="36"/>
    </row>
    <row r="1082">
      <c r="A1082" s="57">
        <v>40878.0</v>
      </c>
      <c r="B1082" s="23" t="s">
        <v>555</v>
      </c>
      <c r="C1082" s="29">
        <v>9.0</v>
      </c>
      <c r="D1082" s="29">
        <v>11.0</v>
      </c>
      <c r="E1082" s="29">
        <v>9.0</v>
      </c>
      <c r="F1082" s="29">
        <v>13.0</v>
      </c>
      <c r="G1082" s="23" t="s">
        <v>294</v>
      </c>
      <c r="H1082" s="23" t="s">
        <v>334</v>
      </c>
      <c r="I1082" s="29">
        <v>179.0</v>
      </c>
      <c r="J1082" s="29">
        <v>286.0</v>
      </c>
      <c r="K1082" s="29">
        <v>8474.0</v>
      </c>
      <c r="L1082" s="30">
        <f t="shared" si="8"/>
        <v>47340.78212</v>
      </c>
      <c r="M1082" s="36"/>
    </row>
    <row r="1083">
      <c r="A1083" s="57">
        <v>40878.0</v>
      </c>
      <c r="B1083" s="23" t="s">
        <v>555</v>
      </c>
      <c r="C1083" s="29">
        <v>9.0</v>
      </c>
      <c r="D1083" s="29">
        <v>7.0</v>
      </c>
      <c r="E1083" s="29">
        <v>9.0</v>
      </c>
      <c r="F1083" s="29">
        <v>13.0</v>
      </c>
      <c r="G1083" s="23" t="s">
        <v>294</v>
      </c>
      <c r="H1083" s="23" t="s">
        <v>327</v>
      </c>
      <c r="I1083" s="29">
        <v>125.0</v>
      </c>
      <c r="J1083" s="29">
        <v>170.0</v>
      </c>
      <c r="K1083" s="29">
        <v>7891.0</v>
      </c>
      <c r="L1083" s="30">
        <f t="shared" si="8"/>
        <v>63128</v>
      </c>
      <c r="M1083" s="36"/>
    </row>
    <row r="1084">
      <c r="A1084" s="57">
        <v>40878.0</v>
      </c>
      <c r="B1084" s="23" t="s">
        <v>555</v>
      </c>
      <c r="C1084" s="29">
        <v>9.0</v>
      </c>
      <c r="D1084" s="29">
        <v>9.0</v>
      </c>
      <c r="E1084" s="29">
        <v>9.0</v>
      </c>
      <c r="F1084" s="29">
        <v>13.0</v>
      </c>
      <c r="G1084" s="23" t="s">
        <v>294</v>
      </c>
      <c r="H1084" s="23" t="s">
        <v>324</v>
      </c>
      <c r="I1084" s="29">
        <v>111.0</v>
      </c>
      <c r="J1084" s="29">
        <v>150.0</v>
      </c>
      <c r="K1084" s="29">
        <v>4422.0</v>
      </c>
      <c r="L1084" s="30">
        <f t="shared" si="8"/>
        <v>39837.83784</v>
      </c>
      <c r="M1084" s="36"/>
    </row>
    <row r="1085">
      <c r="A1085" s="57">
        <v>40878.0</v>
      </c>
      <c r="B1085" s="23" t="s">
        <v>555</v>
      </c>
      <c r="C1085" s="29">
        <v>25.0</v>
      </c>
      <c r="D1085" s="29">
        <v>13.0</v>
      </c>
      <c r="E1085" s="29">
        <v>9.0</v>
      </c>
      <c r="F1085" s="29">
        <v>13.0</v>
      </c>
      <c r="G1085" s="23" t="s">
        <v>331</v>
      </c>
      <c r="H1085" s="23" t="s">
        <v>332</v>
      </c>
      <c r="I1085" s="29">
        <v>72.0</v>
      </c>
      <c r="J1085" s="29">
        <v>112.0</v>
      </c>
      <c r="K1085" s="29">
        <v>3657.0</v>
      </c>
      <c r="L1085" s="30">
        <f t="shared" si="8"/>
        <v>50791.66667</v>
      </c>
      <c r="M1085" s="36"/>
    </row>
    <row r="1086">
      <c r="A1086" s="57">
        <v>40878.0</v>
      </c>
      <c r="B1086" s="23" t="s">
        <v>555</v>
      </c>
      <c r="C1086" s="29">
        <v>9.0</v>
      </c>
      <c r="D1086" s="29">
        <v>1.0</v>
      </c>
      <c r="E1086" s="29">
        <v>9.0</v>
      </c>
      <c r="F1086" s="29">
        <v>13.0</v>
      </c>
      <c r="G1086" s="23" t="s">
        <v>294</v>
      </c>
      <c r="H1086" s="23" t="s">
        <v>333</v>
      </c>
      <c r="I1086" s="29">
        <v>60.0</v>
      </c>
      <c r="J1086" s="29">
        <v>96.0</v>
      </c>
      <c r="K1086" s="29">
        <v>3124.0</v>
      </c>
      <c r="L1086" s="30">
        <f t="shared" si="8"/>
        <v>52066.66667</v>
      </c>
      <c r="M1086" s="36"/>
    </row>
    <row r="1087">
      <c r="A1087" s="57">
        <v>40878.0</v>
      </c>
      <c r="B1087" s="23" t="s">
        <v>555</v>
      </c>
      <c r="C1087" s="29">
        <v>25.0</v>
      </c>
      <c r="D1087" s="29">
        <v>17.0</v>
      </c>
      <c r="E1087" s="29">
        <v>9.0</v>
      </c>
      <c r="F1087" s="29">
        <v>13.0</v>
      </c>
      <c r="G1087" s="23" t="s">
        <v>331</v>
      </c>
      <c r="H1087" s="23" t="s">
        <v>327</v>
      </c>
      <c r="I1087" s="29">
        <v>57.0</v>
      </c>
      <c r="J1087" s="29">
        <v>73.0</v>
      </c>
      <c r="K1087" s="29">
        <v>2859.0</v>
      </c>
      <c r="L1087" s="30">
        <f t="shared" si="8"/>
        <v>50157.89474</v>
      </c>
      <c r="M1087" s="36"/>
    </row>
    <row r="1088">
      <c r="A1088" s="57">
        <v>40878.0</v>
      </c>
      <c r="B1088" s="23" t="s">
        <v>555</v>
      </c>
      <c r="C1088" s="29">
        <v>25.0</v>
      </c>
      <c r="D1088" s="29">
        <v>27.0</v>
      </c>
      <c r="E1088" s="29">
        <v>9.0</v>
      </c>
      <c r="F1088" s="29">
        <v>13.0</v>
      </c>
      <c r="G1088" s="23" t="s">
        <v>331</v>
      </c>
      <c r="H1088" s="23" t="s">
        <v>343</v>
      </c>
      <c r="I1088" s="29">
        <v>49.0</v>
      </c>
      <c r="J1088" s="29">
        <v>80.0</v>
      </c>
      <c r="K1088" s="29">
        <v>3042.0</v>
      </c>
      <c r="L1088" s="30">
        <f t="shared" si="8"/>
        <v>62081.63265</v>
      </c>
      <c r="M1088" s="36"/>
    </row>
    <row r="1089">
      <c r="A1089" s="57">
        <v>40878.0</v>
      </c>
      <c r="B1089" s="23" t="s">
        <v>555</v>
      </c>
      <c r="C1089" s="29">
        <v>57.0</v>
      </c>
      <c r="D1089" s="29">
        <v>1.0</v>
      </c>
      <c r="E1089" s="29">
        <v>9.0</v>
      </c>
      <c r="F1089" s="29">
        <v>13.0</v>
      </c>
      <c r="G1089" s="23" t="s">
        <v>348</v>
      </c>
      <c r="H1089" s="23" t="s">
        <v>349</v>
      </c>
      <c r="I1089" s="29">
        <v>43.0</v>
      </c>
      <c r="J1089" s="29">
        <v>74.0</v>
      </c>
      <c r="K1089" s="29">
        <v>2281.0</v>
      </c>
      <c r="L1089" s="30">
        <f t="shared" si="8"/>
        <v>53046.51163</v>
      </c>
      <c r="M1089" s="36"/>
    </row>
    <row r="1090">
      <c r="A1090" s="57">
        <v>40878.0</v>
      </c>
      <c r="B1090" s="23" t="s">
        <v>555</v>
      </c>
      <c r="C1090" s="29">
        <v>25.0</v>
      </c>
      <c r="D1090" s="29">
        <v>25.0</v>
      </c>
      <c r="E1090" s="29">
        <v>9.0</v>
      </c>
      <c r="F1090" s="29">
        <v>13.0</v>
      </c>
      <c r="G1090" s="23" t="s">
        <v>331</v>
      </c>
      <c r="H1090" s="23" t="s">
        <v>341</v>
      </c>
      <c r="I1090" s="29">
        <v>33.0</v>
      </c>
      <c r="J1090" s="29">
        <v>42.0</v>
      </c>
      <c r="K1090" s="29">
        <v>1423.0</v>
      </c>
      <c r="L1090" s="30">
        <f t="shared" si="8"/>
        <v>43121.21212</v>
      </c>
      <c r="M1090" s="36"/>
    </row>
    <row r="1091">
      <c r="A1091" s="57">
        <v>40878.0</v>
      </c>
      <c r="B1091" s="23" t="s">
        <v>555</v>
      </c>
      <c r="C1091" s="29">
        <v>9.0</v>
      </c>
      <c r="D1091" s="29">
        <v>5.0</v>
      </c>
      <c r="E1091" s="29">
        <v>9.0</v>
      </c>
      <c r="F1091" s="29">
        <v>13.0</v>
      </c>
      <c r="G1091" s="23" t="s">
        <v>294</v>
      </c>
      <c r="H1091" s="23" t="s">
        <v>330</v>
      </c>
      <c r="I1091" s="29">
        <v>24.0</v>
      </c>
      <c r="J1091" s="29">
        <v>32.0</v>
      </c>
      <c r="K1091" s="29">
        <v>1029.0</v>
      </c>
      <c r="L1091" s="30">
        <f t="shared" si="8"/>
        <v>42875</v>
      </c>
      <c r="M1091" s="36"/>
    </row>
    <row r="1092">
      <c r="A1092" s="57">
        <v>40878.0</v>
      </c>
      <c r="B1092" s="23" t="s">
        <v>555</v>
      </c>
      <c r="C1092" s="29">
        <v>25.0</v>
      </c>
      <c r="D1092" s="29">
        <v>15.0</v>
      </c>
      <c r="E1092" s="29">
        <v>9.0</v>
      </c>
      <c r="F1092" s="29">
        <v>13.0</v>
      </c>
      <c r="G1092" s="23" t="s">
        <v>331</v>
      </c>
      <c r="H1092" s="23" t="s">
        <v>350</v>
      </c>
      <c r="I1092" s="29">
        <v>24.0</v>
      </c>
      <c r="J1092" s="29">
        <v>31.0</v>
      </c>
      <c r="K1092" s="29">
        <v>1083.0</v>
      </c>
      <c r="L1092" s="30">
        <f t="shared" si="8"/>
        <v>45125</v>
      </c>
      <c r="M1092" s="36"/>
    </row>
    <row r="1093">
      <c r="A1093" s="57">
        <v>40878.0</v>
      </c>
      <c r="B1093" s="23" t="s">
        <v>555</v>
      </c>
      <c r="C1093" s="29">
        <v>12.0</v>
      </c>
      <c r="D1093" s="29">
        <v>115.0</v>
      </c>
      <c r="E1093" s="29">
        <v>9.0</v>
      </c>
      <c r="F1093" s="29">
        <v>13.0</v>
      </c>
      <c r="G1093" s="23" t="s">
        <v>344</v>
      </c>
      <c r="H1093" s="23" t="s">
        <v>484</v>
      </c>
      <c r="I1093" s="29">
        <v>19.0</v>
      </c>
      <c r="J1093" s="29">
        <v>28.0</v>
      </c>
      <c r="K1093" s="29">
        <v>1510.0</v>
      </c>
      <c r="L1093" s="30">
        <f t="shared" si="8"/>
        <v>79473.68421</v>
      </c>
      <c r="M1093" s="36"/>
    </row>
    <row r="1094">
      <c r="A1094" s="57">
        <v>40878.0</v>
      </c>
      <c r="B1094" s="23" t="s">
        <v>555</v>
      </c>
      <c r="C1094" s="29">
        <v>44.0</v>
      </c>
      <c r="D1094" s="29">
        <v>7.0</v>
      </c>
      <c r="E1094" s="29">
        <v>9.0</v>
      </c>
      <c r="F1094" s="29">
        <v>13.0</v>
      </c>
      <c r="G1094" s="23" t="s">
        <v>352</v>
      </c>
      <c r="H1094" s="23" t="s">
        <v>353</v>
      </c>
      <c r="I1094" s="29">
        <v>18.0</v>
      </c>
      <c r="J1094" s="29">
        <v>25.0</v>
      </c>
      <c r="K1094" s="29">
        <v>709.0</v>
      </c>
      <c r="L1094" s="30">
        <f t="shared" si="8"/>
        <v>39388.88889</v>
      </c>
      <c r="M1094" s="36"/>
    </row>
    <row r="1095">
      <c r="A1095" s="57">
        <v>40878.0</v>
      </c>
      <c r="B1095" s="23" t="s">
        <v>555</v>
      </c>
      <c r="C1095" s="29">
        <v>17.0</v>
      </c>
      <c r="D1095" s="29">
        <v>31.0</v>
      </c>
      <c r="E1095" s="29">
        <v>9.0</v>
      </c>
      <c r="F1095" s="29">
        <v>13.0</v>
      </c>
      <c r="G1095" s="23" t="s">
        <v>354</v>
      </c>
      <c r="H1095" s="23" t="s">
        <v>355</v>
      </c>
      <c r="I1095" s="29">
        <v>17.0</v>
      </c>
      <c r="J1095" s="29">
        <v>26.0</v>
      </c>
      <c r="K1095" s="29">
        <v>737.0</v>
      </c>
      <c r="L1095" s="30">
        <f t="shared" si="8"/>
        <v>43352.94118</v>
      </c>
      <c r="M1095" s="36"/>
    </row>
    <row r="1096">
      <c r="A1096" s="57">
        <v>40878.0</v>
      </c>
      <c r="B1096" s="23" t="s">
        <v>555</v>
      </c>
      <c r="C1096" s="29">
        <v>25.0</v>
      </c>
      <c r="D1096" s="29">
        <v>21.0</v>
      </c>
      <c r="E1096" s="29">
        <v>9.0</v>
      </c>
      <c r="F1096" s="29">
        <v>13.0</v>
      </c>
      <c r="G1096" s="23" t="s">
        <v>331</v>
      </c>
      <c r="H1096" s="23" t="s">
        <v>359</v>
      </c>
      <c r="I1096" s="29">
        <v>17.0</v>
      </c>
      <c r="J1096" s="29">
        <v>32.0</v>
      </c>
      <c r="K1096" s="29">
        <v>1334.0</v>
      </c>
      <c r="L1096" s="30">
        <f t="shared" si="8"/>
        <v>78470.58824</v>
      </c>
      <c r="M1096" s="36"/>
    </row>
    <row r="1097">
      <c r="A1097" s="57">
        <v>40878.0</v>
      </c>
      <c r="B1097" s="23" t="s">
        <v>555</v>
      </c>
      <c r="C1097" s="29">
        <v>12.0</v>
      </c>
      <c r="D1097" s="29">
        <v>71.0</v>
      </c>
      <c r="E1097" s="29">
        <v>9.0</v>
      </c>
      <c r="F1097" s="29">
        <v>13.0</v>
      </c>
      <c r="G1097" s="23" t="s">
        <v>344</v>
      </c>
      <c r="H1097" s="23" t="s">
        <v>392</v>
      </c>
      <c r="I1097" s="29">
        <v>16.0</v>
      </c>
      <c r="J1097" s="29">
        <v>29.0</v>
      </c>
      <c r="K1097" s="29">
        <v>1169.0</v>
      </c>
      <c r="L1097" s="30">
        <f t="shared" si="8"/>
        <v>73062.5</v>
      </c>
      <c r="M1097" s="36"/>
    </row>
    <row r="1098">
      <c r="A1098" s="57">
        <v>40878.0</v>
      </c>
      <c r="B1098" s="23" t="s">
        <v>555</v>
      </c>
      <c r="C1098" s="29">
        <v>36.0</v>
      </c>
      <c r="D1098" s="29">
        <v>81.0</v>
      </c>
      <c r="E1098" s="29">
        <v>9.0</v>
      </c>
      <c r="F1098" s="29">
        <v>13.0</v>
      </c>
      <c r="G1098" s="23" t="s">
        <v>337</v>
      </c>
      <c r="H1098" s="23" t="s">
        <v>340</v>
      </c>
      <c r="I1098" s="29">
        <v>15.0</v>
      </c>
      <c r="J1098" s="29">
        <v>25.0</v>
      </c>
      <c r="K1098" s="29">
        <v>491.0</v>
      </c>
      <c r="L1098" s="30">
        <f t="shared" si="8"/>
        <v>32733.33333</v>
      </c>
      <c r="M1098" s="36"/>
    </row>
    <row r="1099">
      <c r="A1099" s="57">
        <v>40878.0</v>
      </c>
      <c r="B1099" s="23" t="s">
        <v>555</v>
      </c>
      <c r="C1099" s="29">
        <v>12.0</v>
      </c>
      <c r="D1099" s="29">
        <v>9.0</v>
      </c>
      <c r="E1099" s="29">
        <v>9.0</v>
      </c>
      <c r="F1099" s="29">
        <v>13.0</v>
      </c>
      <c r="G1099" s="23" t="s">
        <v>344</v>
      </c>
      <c r="H1099" s="23" t="s">
        <v>482</v>
      </c>
      <c r="I1099" s="29">
        <v>14.0</v>
      </c>
      <c r="J1099" s="29">
        <v>25.0</v>
      </c>
      <c r="K1099" s="29">
        <v>758.0</v>
      </c>
      <c r="L1099" s="30">
        <f t="shared" si="8"/>
        <v>54142.85714</v>
      </c>
      <c r="M1099" s="36"/>
    </row>
    <row r="1100">
      <c r="A1100" s="57">
        <v>40878.0</v>
      </c>
      <c r="B1100" s="23" t="s">
        <v>555</v>
      </c>
      <c r="C1100" s="29">
        <v>25.0</v>
      </c>
      <c r="D1100" s="29">
        <v>1.0</v>
      </c>
      <c r="E1100" s="29">
        <v>9.0</v>
      </c>
      <c r="F1100" s="29">
        <v>13.0</v>
      </c>
      <c r="G1100" s="23" t="s">
        <v>331</v>
      </c>
      <c r="H1100" s="23" t="s">
        <v>374</v>
      </c>
      <c r="I1100" s="29">
        <v>14.0</v>
      </c>
      <c r="J1100" s="29">
        <v>21.0</v>
      </c>
      <c r="K1100" s="29">
        <v>1284.0</v>
      </c>
      <c r="L1100" s="30">
        <f t="shared" si="8"/>
        <v>91714.28571</v>
      </c>
      <c r="M1100" s="36"/>
    </row>
    <row r="1101">
      <c r="A1101" s="57">
        <v>40878.0</v>
      </c>
      <c r="B1101" s="23" t="s">
        <v>555</v>
      </c>
      <c r="C1101" s="29">
        <v>36.0</v>
      </c>
      <c r="D1101" s="29">
        <v>61.0</v>
      </c>
      <c r="E1101" s="29">
        <v>9.0</v>
      </c>
      <c r="F1101" s="29">
        <v>13.0</v>
      </c>
      <c r="G1101" s="23" t="s">
        <v>337</v>
      </c>
      <c r="H1101" s="23" t="s">
        <v>338</v>
      </c>
      <c r="I1101" s="29">
        <v>14.0</v>
      </c>
      <c r="J1101" s="29">
        <v>15.0</v>
      </c>
      <c r="K1101" s="29">
        <v>1223.0</v>
      </c>
      <c r="L1101" s="30">
        <f t="shared" si="8"/>
        <v>87357.14286</v>
      </c>
      <c r="M1101" s="36"/>
    </row>
    <row r="1102">
      <c r="A1102" s="57">
        <v>40878.0</v>
      </c>
      <c r="B1102" s="23" t="s">
        <v>555</v>
      </c>
      <c r="C1102" s="29">
        <v>12.0</v>
      </c>
      <c r="D1102" s="29">
        <v>99.0</v>
      </c>
      <c r="E1102" s="29">
        <v>9.0</v>
      </c>
      <c r="F1102" s="29">
        <v>13.0</v>
      </c>
      <c r="G1102" s="23" t="s">
        <v>344</v>
      </c>
      <c r="H1102" s="23" t="s">
        <v>345</v>
      </c>
      <c r="I1102" s="29">
        <v>13.0</v>
      </c>
      <c r="J1102" s="29">
        <v>18.0</v>
      </c>
      <c r="K1102" s="29">
        <v>376.0</v>
      </c>
      <c r="L1102" s="30">
        <f t="shared" si="8"/>
        <v>28923.07692</v>
      </c>
      <c r="M1102" s="36"/>
    </row>
    <row r="1103">
      <c r="A1103" s="57">
        <v>40878.0</v>
      </c>
      <c r="B1103" s="23" t="s">
        <v>555</v>
      </c>
      <c r="C1103" s="29">
        <v>12.0</v>
      </c>
      <c r="D1103" s="29">
        <v>111.0</v>
      </c>
      <c r="E1103" s="29">
        <v>9.0</v>
      </c>
      <c r="F1103" s="29">
        <v>13.0</v>
      </c>
      <c r="G1103" s="23" t="s">
        <v>344</v>
      </c>
      <c r="H1103" s="23" t="s">
        <v>424</v>
      </c>
      <c r="I1103" s="29">
        <v>13.0</v>
      </c>
      <c r="J1103" s="29">
        <v>21.0</v>
      </c>
      <c r="K1103" s="29">
        <v>865.0</v>
      </c>
      <c r="L1103" s="30">
        <f t="shared" si="8"/>
        <v>66538.46154</v>
      </c>
      <c r="M1103" s="36"/>
    </row>
    <row r="1104">
      <c r="A1104" s="57">
        <v>40878.0</v>
      </c>
      <c r="B1104" s="23" t="s">
        <v>555</v>
      </c>
      <c r="C1104" s="29">
        <v>44.0</v>
      </c>
      <c r="D1104" s="29">
        <v>9.0</v>
      </c>
      <c r="E1104" s="29">
        <v>9.0</v>
      </c>
      <c r="F1104" s="29">
        <v>13.0</v>
      </c>
      <c r="G1104" s="23" t="s">
        <v>352</v>
      </c>
      <c r="H1104" s="23" t="s">
        <v>398</v>
      </c>
      <c r="I1104" s="29">
        <v>13.0</v>
      </c>
      <c r="J1104" s="29">
        <v>26.0</v>
      </c>
      <c r="K1104" s="29">
        <v>702.0</v>
      </c>
      <c r="L1104" s="30">
        <f t="shared" si="8"/>
        <v>54000</v>
      </c>
      <c r="M1104" s="36"/>
    </row>
    <row r="1105">
      <c r="A1105" s="57">
        <v>40878.0</v>
      </c>
      <c r="B1105" s="23" t="s">
        <v>555</v>
      </c>
      <c r="C1105" s="29">
        <v>6.0</v>
      </c>
      <c r="D1105" s="29">
        <v>37.0</v>
      </c>
      <c r="E1105" s="29">
        <v>9.0</v>
      </c>
      <c r="F1105" s="29">
        <v>13.0</v>
      </c>
      <c r="G1105" s="23" t="s">
        <v>346</v>
      </c>
      <c r="H1105" s="23" t="s">
        <v>347</v>
      </c>
      <c r="I1105" s="29">
        <v>12.0</v>
      </c>
      <c r="J1105" s="29">
        <v>16.0</v>
      </c>
      <c r="K1105" s="29">
        <v>320.0</v>
      </c>
      <c r="L1105" s="30">
        <f t="shared" si="8"/>
        <v>26666.66667</v>
      </c>
      <c r="M1105" s="36"/>
    </row>
    <row r="1106">
      <c r="A1106" s="57">
        <v>40878.0</v>
      </c>
      <c r="B1106" s="23" t="s">
        <v>555</v>
      </c>
      <c r="C1106" s="29">
        <v>12.0</v>
      </c>
      <c r="D1106" s="29">
        <v>95.0</v>
      </c>
      <c r="E1106" s="29">
        <v>9.0</v>
      </c>
      <c r="F1106" s="29">
        <v>13.0</v>
      </c>
      <c r="G1106" s="23" t="s">
        <v>344</v>
      </c>
      <c r="H1106" s="23" t="s">
        <v>366</v>
      </c>
      <c r="I1106" s="29">
        <v>11.0</v>
      </c>
      <c r="J1106" s="29">
        <v>14.0</v>
      </c>
      <c r="K1106" s="29">
        <v>673.0</v>
      </c>
      <c r="L1106" s="30">
        <f t="shared" si="8"/>
        <v>61181.81818</v>
      </c>
      <c r="M1106" s="36"/>
    </row>
    <row r="1107">
      <c r="A1107" s="57">
        <v>40878.0</v>
      </c>
      <c r="B1107" s="23" t="s">
        <v>555</v>
      </c>
      <c r="C1107" s="29">
        <v>24.0</v>
      </c>
      <c r="D1107" s="29">
        <v>5.0</v>
      </c>
      <c r="E1107" s="29">
        <v>9.0</v>
      </c>
      <c r="F1107" s="29">
        <v>13.0</v>
      </c>
      <c r="G1107" s="23" t="s">
        <v>432</v>
      </c>
      <c r="H1107" s="23" t="s">
        <v>507</v>
      </c>
      <c r="I1107" s="29">
        <v>11.0</v>
      </c>
      <c r="J1107" s="29">
        <v>18.0</v>
      </c>
      <c r="K1107" s="29">
        <v>393.0</v>
      </c>
      <c r="L1107" s="30">
        <f t="shared" si="8"/>
        <v>35727.27273</v>
      </c>
      <c r="M1107" s="36"/>
    </row>
    <row r="1108">
      <c r="A1108" s="57">
        <v>40878.0</v>
      </c>
      <c r="B1108" s="23" t="s">
        <v>555</v>
      </c>
      <c r="C1108" s="29">
        <v>25.0</v>
      </c>
      <c r="D1108" s="29">
        <v>5.0</v>
      </c>
      <c r="E1108" s="29">
        <v>9.0</v>
      </c>
      <c r="F1108" s="29">
        <v>13.0</v>
      </c>
      <c r="G1108" s="23" t="s">
        <v>331</v>
      </c>
      <c r="H1108" s="23" t="s">
        <v>401</v>
      </c>
      <c r="I1108" s="29">
        <v>11.0</v>
      </c>
      <c r="J1108" s="29">
        <v>20.0</v>
      </c>
      <c r="K1108" s="29">
        <v>1054.0</v>
      </c>
      <c r="L1108" s="30">
        <f t="shared" si="8"/>
        <v>95818.18182</v>
      </c>
      <c r="M1108" s="36"/>
    </row>
    <row r="1109">
      <c r="A1109" s="57">
        <v>40878.0</v>
      </c>
      <c r="B1109" s="23" t="s">
        <v>555</v>
      </c>
      <c r="C1109" s="29">
        <v>36.0</v>
      </c>
      <c r="D1109" s="29">
        <v>47.0</v>
      </c>
      <c r="E1109" s="29">
        <v>9.0</v>
      </c>
      <c r="F1109" s="29">
        <v>13.0</v>
      </c>
      <c r="G1109" s="23" t="s">
        <v>337</v>
      </c>
      <c r="H1109" s="23" t="s">
        <v>339</v>
      </c>
      <c r="I1109" s="29">
        <v>11.0</v>
      </c>
      <c r="J1109" s="29">
        <v>12.0</v>
      </c>
      <c r="K1109" s="29">
        <v>159.0</v>
      </c>
      <c r="L1109" s="30">
        <f t="shared" si="8"/>
        <v>14454.54545</v>
      </c>
      <c r="M1109" s="36"/>
    </row>
    <row r="1110">
      <c r="A1110" s="57">
        <v>40878.0</v>
      </c>
      <c r="B1110" s="23" t="s">
        <v>555</v>
      </c>
      <c r="C1110" s="29">
        <v>4.0</v>
      </c>
      <c r="D1110" s="29">
        <v>13.0</v>
      </c>
      <c r="E1110" s="29">
        <v>9.0</v>
      </c>
      <c r="F1110" s="29">
        <v>13.0</v>
      </c>
      <c r="G1110" s="23" t="s">
        <v>357</v>
      </c>
      <c r="H1110" s="23" t="s">
        <v>358</v>
      </c>
      <c r="I1110" s="29">
        <v>10.0</v>
      </c>
      <c r="J1110" s="29">
        <v>26.0</v>
      </c>
      <c r="K1110" s="29">
        <v>1023.0</v>
      </c>
      <c r="L1110" s="30">
        <f t="shared" si="8"/>
        <v>102300</v>
      </c>
      <c r="M1110" s="36"/>
    </row>
    <row r="1111">
      <c r="A1111" s="57">
        <v>40878.0</v>
      </c>
      <c r="B1111" s="23" t="s">
        <v>555</v>
      </c>
      <c r="C1111" s="29">
        <v>12.0</v>
      </c>
      <c r="D1111" s="29">
        <v>11.0</v>
      </c>
      <c r="E1111" s="29">
        <v>9.0</v>
      </c>
      <c r="F1111" s="29">
        <v>13.0</v>
      </c>
      <c r="G1111" s="23" t="s">
        <v>344</v>
      </c>
      <c r="H1111" s="23" t="s">
        <v>351</v>
      </c>
      <c r="I1111" s="29">
        <v>10.0</v>
      </c>
      <c r="J1111" s="29">
        <v>11.0</v>
      </c>
      <c r="K1111" s="29">
        <v>283.0</v>
      </c>
      <c r="L1111" s="30">
        <f t="shared" si="8"/>
        <v>28300</v>
      </c>
      <c r="M1111" s="36"/>
    </row>
    <row r="1112">
      <c r="A1112" s="57">
        <v>40878.0</v>
      </c>
      <c r="B1112" s="23" t="s">
        <v>555</v>
      </c>
      <c r="C1112" s="29">
        <v>12.0</v>
      </c>
      <c r="D1112" s="29">
        <v>103.0</v>
      </c>
      <c r="E1112" s="29">
        <v>9.0</v>
      </c>
      <c r="F1112" s="29">
        <v>13.0</v>
      </c>
      <c r="G1112" s="23" t="s">
        <v>344</v>
      </c>
      <c r="H1112" s="23" t="s">
        <v>407</v>
      </c>
      <c r="I1112" s="29">
        <v>10.0</v>
      </c>
      <c r="J1112" s="29">
        <v>14.0</v>
      </c>
      <c r="K1112" s="29">
        <v>264.0</v>
      </c>
      <c r="L1112" s="30">
        <f t="shared" si="8"/>
        <v>26400</v>
      </c>
      <c r="M1112" s="36"/>
    </row>
    <row r="1113">
      <c r="A1113" s="57">
        <v>40878.0</v>
      </c>
      <c r="B1113" s="23" t="s">
        <v>555</v>
      </c>
      <c r="C1113" s="29">
        <v>37.0</v>
      </c>
      <c r="D1113" s="29">
        <v>119.0</v>
      </c>
      <c r="E1113" s="29">
        <v>9.0</v>
      </c>
      <c r="F1113" s="29">
        <v>13.0</v>
      </c>
      <c r="G1113" s="23" t="s">
        <v>389</v>
      </c>
      <c r="H1113" s="23" t="s">
        <v>390</v>
      </c>
      <c r="I1113" s="29">
        <v>10.0</v>
      </c>
      <c r="J1113" s="29">
        <v>17.0</v>
      </c>
      <c r="K1113" s="29">
        <v>1306.0</v>
      </c>
      <c r="L1113" s="30">
        <f t="shared" si="8"/>
        <v>130600</v>
      </c>
      <c r="M1113" s="36"/>
    </row>
    <row r="1114">
      <c r="A1114" s="57">
        <v>40878.0</v>
      </c>
      <c r="B1114" s="23" t="s">
        <v>555</v>
      </c>
      <c r="C1114" s="29">
        <v>45.0</v>
      </c>
      <c r="D1114" s="29">
        <v>51.0</v>
      </c>
      <c r="E1114" s="29">
        <v>9.0</v>
      </c>
      <c r="F1114" s="29">
        <v>13.0</v>
      </c>
      <c r="G1114" s="23" t="s">
        <v>624</v>
      </c>
      <c r="H1114" s="23" t="s">
        <v>625</v>
      </c>
      <c r="I1114" s="29">
        <v>10.0</v>
      </c>
      <c r="J1114" s="29">
        <v>20.0</v>
      </c>
      <c r="K1114" s="29">
        <v>576.0</v>
      </c>
      <c r="L1114" s="30">
        <f t="shared" si="8"/>
        <v>57600</v>
      </c>
      <c r="M1114" s="36"/>
    </row>
    <row r="1115">
      <c r="A1115" s="57">
        <v>40878.0</v>
      </c>
      <c r="B1115" s="23" t="s">
        <v>555</v>
      </c>
      <c r="C1115" s="29">
        <v>48.0</v>
      </c>
      <c r="D1115" s="29">
        <v>201.0</v>
      </c>
      <c r="E1115" s="29">
        <v>9.0</v>
      </c>
      <c r="F1115" s="29">
        <v>13.0</v>
      </c>
      <c r="G1115" s="23" t="s">
        <v>369</v>
      </c>
      <c r="H1115" s="23" t="s">
        <v>370</v>
      </c>
      <c r="I1115" s="29">
        <v>10.0</v>
      </c>
      <c r="J1115" s="29">
        <v>15.0</v>
      </c>
      <c r="K1115" s="29">
        <v>446.0</v>
      </c>
      <c r="L1115" s="30">
        <f t="shared" si="8"/>
        <v>44600</v>
      </c>
      <c r="M1115" s="36"/>
    </row>
    <row r="1116">
      <c r="A1116" s="57">
        <v>40878.0</v>
      </c>
      <c r="B1116" s="23" t="s">
        <v>555</v>
      </c>
      <c r="C1116" s="29">
        <v>59.0</v>
      </c>
      <c r="D1116" s="29">
        <v>0.0</v>
      </c>
      <c r="E1116" s="29">
        <v>9.0</v>
      </c>
      <c r="F1116" s="29">
        <v>13.0</v>
      </c>
      <c r="G1116" s="23" t="s">
        <v>513</v>
      </c>
      <c r="H1116" s="23" t="s">
        <v>514</v>
      </c>
      <c r="I1116" s="29">
        <v>1027.0</v>
      </c>
      <c r="J1116" s="29">
        <v>1769.0</v>
      </c>
      <c r="K1116" s="29">
        <v>71896.0</v>
      </c>
      <c r="L1116" s="30">
        <f t="shared" si="8"/>
        <v>70005.84226</v>
      </c>
      <c r="M1116" s="36"/>
    </row>
    <row r="1117">
      <c r="A1117" s="57">
        <v>40878.0</v>
      </c>
      <c r="B1117" s="23" t="s">
        <v>555</v>
      </c>
      <c r="C1117" s="29">
        <v>59.0</v>
      </c>
      <c r="D1117" s="29">
        <v>1.0</v>
      </c>
      <c r="E1117" s="29">
        <v>9.0</v>
      </c>
      <c r="F1117" s="29">
        <v>13.0</v>
      </c>
      <c r="G1117" s="23" t="s">
        <v>513</v>
      </c>
      <c r="H1117" s="23" t="s">
        <v>515</v>
      </c>
      <c r="I1117" s="29">
        <v>298.0</v>
      </c>
      <c r="J1117" s="29">
        <v>504.0</v>
      </c>
      <c r="K1117" s="29">
        <v>15910.0</v>
      </c>
      <c r="L1117" s="30">
        <f t="shared" si="8"/>
        <v>53389.26174</v>
      </c>
      <c r="M1117" s="36"/>
    </row>
    <row r="1118">
      <c r="A1118" s="57">
        <v>40878.0</v>
      </c>
      <c r="B1118" s="23" t="s">
        <v>555</v>
      </c>
      <c r="C1118" s="29">
        <v>59.0</v>
      </c>
      <c r="D1118" s="29">
        <v>3.0</v>
      </c>
      <c r="E1118" s="29">
        <v>9.0</v>
      </c>
      <c r="F1118" s="29">
        <v>13.0</v>
      </c>
      <c r="G1118" s="23" t="s">
        <v>513</v>
      </c>
      <c r="H1118" s="23" t="s">
        <v>516</v>
      </c>
      <c r="I1118" s="29">
        <v>108.0</v>
      </c>
      <c r="J1118" s="29">
        <v>194.0</v>
      </c>
      <c r="K1118" s="29">
        <v>7305.0</v>
      </c>
      <c r="L1118" s="30">
        <f t="shared" si="8"/>
        <v>67638.88889</v>
      </c>
      <c r="M1118" s="36"/>
    </row>
    <row r="1119">
      <c r="A1119" s="57">
        <v>40878.0</v>
      </c>
      <c r="B1119" s="23" t="s">
        <v>555</v>
      </c>
      <c r="C1119" s="29">
        <v>59.0</v>
      </c>
      <c r="D1119" s="29">
        <v>5.0</v>
      </c>
      <c r="E1119" s="29">
        <v>9.0</v>
      </c>
      <c r="F1119" s="29">
        <v>13.0</v>
      </c>
      <c r="G1119" s="23" t="s">
        <v>513</v>
      </c>
      <c r="H1119" s="23" t="s">
        <v>517</v>
      </c>
      <c r="I1119" s="29">
        <v>457.0</v>
      </c>
      <c r="J1119" s="29">
        <v>815.0</v>
      </c>
      <c r="K1119" s="29">
        <v>40203.0</v>
      </c>
      <c r="L1119" s="30">
        <f t="shared" si="8"/>
        <v>87971.55361</v>
      </c>
      <c r="M1119" s="36"/>
    </row>
    <row r="1120">
      <c r="A1120" s="57">
        <v>40878.0</v>
      </c>
      <c r="B1120" s="23" t="s">
        <v>555</v>
      </c>
      <c r="C1120" s="29">
        <v>59.0</v>
      </c>
      <c r="D1120" s="29">
        <v>7.0</v>
      </c>
      <c r="E1120" s="29">
        <v>9.0</v>
      </c>
      <c r="F1120" s="29">
        <v>13.0</v>
      </c>
      <c r="G1120" s="23" t="s">
        <v>513</v>
      </c>
      <c r="H1120" s="23" t="s">
        <v>518</v>
      </c>
      <c r="I1120" s="29">
        <v>164.0</v>
      </c>
      <c r="J1120" s="29">
        <v>256.0</v>
      </c>
      <c r="K1120" s="29">
        <v>8478.0</v>
      </c>
      <c r="L1120" s="30">
        <f t="shared" si="8"/>
        <v>51695.12195</v>
      </c>
      <c r="M1120" s="36"/>
    </row>
    <row r="1121">
      <c r="A1121" s="57">
        <v>40878.0</v>
      </c>
      <c r="B1121" s="23" t="s">
        <v>555</v>
      </c>
      <c r="C1121" s="29">
        <v>57.0</v>
      </c>
      <c r="D1121" s="29">
        <v>9.0</v>
      </c>
      <c r="E1121" s="29">
        <v>9.0</v>
      </c>
      <c r="F1121" s="29">
        <v>13.0</v>
      </c>
      <c r="G1121" s="23" t="s">
        <v>348</v>
      </c>
      <c r="H1121" s="23" t="s">
        <v>554</v>
      </c>
      <c r="I1121" s="29">
        <v>-1.0</v>
      </c>
      <c r="J1121" s="29">
        <v>-1.0</v>
      </c>
      <c r="K1121" s="29">
        <v>-1.0</v>
      </c>
      <c r="L1121" s="30">
        <f t="shared" si="8"/>
        <v>1000</v>
      </c>
      <c r="M1121" s="36"/>
    </row>
    <row r="1122">
      <c r="A1122" s="57">
        <v>40483.0</v>
      </c>
      <c r="B1122" s="23" t="s">
        <v>555</v>
      </c>
      <c r="C1122" s="29">
        <v>96.0</v>
      </c>
      <c r="D1122" s="29">
        <v>0.0</v>
      </c>
      <c r="E1122" s="29">
        <v>9.0</v>
      </c>
      <c r="F1122" s="29">
        <v>3.0</v>
      </c>
      <c r="G1122" s="23" t="s">
        <v>294</v>
      </c>
      <c r="H1122" s="23" t="s">
        <v>1553</v>
      </c>
      <c r="I1122" s="29">
        <v>15708.0</v>
      </c>
      <c r="J1122" s="29">
        <v>25663.0</v>
      </c>
      <c r="K1122" s="29">
        <v>872800.0</v>
      </c>
      <c r="L1122" s="30">
        <f t="shared" si="8"/>
        <v>55564.0438</v>
      </c>
      <c r="M1122" s="23" t="s">
        <v>296</v>
      </c>
    </row>
    <row r="1123">
      <c r="A1123" s="57">
        <v>40483.0</v>
      </c>
      <c r="B1123" s="23" t="s">
        <v>555</v>
      </c>
      <c r="C1123" s="29">
        <v>97.0</v>
      </c>
      <c r="D1123" s="29">
        <v>0.0</v>
      </c>
      <c r="E1123" s="29">
        <v>9.0</v>
      </c>
      <c r="F1123" s="29">
        <v>3.0</v>
      </c>
      <c r="G1123" s="23" t="s">
        <v>294</v>
      </c>
      <c r="H1123" s="23" t="s">
        <v>1564</v>
      </c>
      <c r="I1123" s="29">
        <v>15347.0</v>
      </c>
      <c r="J1123" s="29">
        <v>24982.0</v>
      </c>
      <c r="K1123" s="29">
        <v>852953.0</v>
      </c>
      <c r="L1123" s="30">
        <f t="shared" si="8"/>
        <v>55577.8328</v>
      </c>
      <c r="M1123" s="23" t="s">
        <v>299</v>
      </c>
    </row>
    <row r="1124">
      <c r="A1124" s="57">
        <v>40483.0</v>
      </c>
      <c r="B1124" s="23" t="s">
        <v>555</v>
      </c>
      <c r="C1124" s="29">
        <v>97.0</v>
      </c>
      <c r="D1124" s="29">
        <v>1.0</v>
      </c>
      <c r="E1124" s="29">
        <v>9.0</v>
      </c>
      <c r="F1124" s="29">
        <v>3.0</v>
      </c>
      <c r="G1124" s="23" t="s">
        <v>294</v>
      </c>
      <c r="H1124" s="23" t="s">
        <v>1567</v>
      </c>
      <c r="I1124" s="29">
        <v>5962.0</v>
      </c>
      <c r="J1124" s="29">
        <v>9509.0</v>
      </c>
      <c r="K1124" s="29">
        <v>304718.0</v>
      </c>
      <c r="L1124" s="30">
        <f t="shared" si="8"/>
        <v>51110.03019</v>
      </c>
      <c r="M1124" s="23" t="s">
        <v>302</v>
      </c>
    </row>
    <row r="1125">
      <c r="A1125" s="57">
        <v>40483.0</v>
      </c>
      <c r="B1125" s="23" t="s">
        <v>555</v>
      </c>
      <c r="C1125" s="29">
        <v>97.0</v>
      </c>
      <c r="D1125" s="29">
        <v>3.0</v>
      </c>
      <c r="E1125" s="29">
        <v>9.0</v>
      </c>
      <c r="F1125" s="29">
        <v>3.0</v>
      </c>
      <c r="G1125" s="23" t="s">
        <v>294</v>
      </c>
      <c r="H1125" s="23" t="s">
        <v>1572</v>
      </c>
      <c r="I1125" s="29">
        <v>9385.0</v>
      </c>
      <c r="J1125" s="29">
        <v>15473.0</v>
      </c>
      <c r="K1125" s="29">
        <v>548235.0</v>
      </c>
      <c r="L1125" s="30">
        <f t="shared" si="8"/>
        <v>58416.0895</v>
      </c>
      <c r="M1125" s="23" t="s">
        <v>309</v>
      </c>
    </row>
    <row r="1126">
      <c r="A1126" s="57">
        <v>40483.0</v>
      </c>
      <c r="B1126" s="23" t="s">
        <v>555</v>
      </c>
      <c r="C1126" s="29">
        <v>98.0</v>
      </c>
      <c r="D1126" s="29">
        <v>0.0</v>
      </c>
      <c r="E1126" s="29">
        <v>9.0</v>
      </c>
      <c r="F1126" s="29">
        <v>3.0</v>
      </c>
      <c r="G1126" s="23" t="s">
        <v>294</v>
      </c>
      <c r="H1126" s="23" t="s">
        <v>1575</v>
      </c>
      <c r="I1126" s="29">
        <v>361.0</v>
      </c>
      <c r="J1126" s="29">
        <v>681.0</v>
      </c>
      <c r="K1126" s="29">
        <v>19847.0</v>
      </c>
      <c r="L1126" s="30">
        <f t="shared" si="8"/>
        <v>54977.83934</v>
      </c>
      <c r="M1126" s="23" t="s">
        <v>317</v>
      </c>
    </row>
    <row r="1127">
      <c r="A1127" s="57">
        <v>40483.0</v>
      </c>
      <c r="B1127" s="23" t="s">
        <v>555</v>
      </c>
      <c r="C1127" s="29">
        <v>9.0</v>
      </c>
      <c r="D1127" s="29">
        <v>3.0</v>
      </c>
      <c r="E1127" s="29">
        <v>9.0</v>
      </c>
      <c r="F1127" s="29">
        <v>3.0</v>
      </c>
      <c r="G1127" s="23" t="s">
        <v>294</v>
      </c>
      <c r="H1127" s="23" t="s">
        <v>1578</v>
      </c>
      <c r="I1127" s="29">
        <v>345076.0</v>
      </c>
      <c r="J1127" s="29">
        <v>705362.0</v>
      </c>
      <c r="K1127" s="29">
        <v>2.4627653E7</v>
      </c>
      <c r="L1127" s="30">
        <f t="shared" si="8"/>
        <v>71368.77963</v>
      </c>
      <c r="M1127" s="23" t="s">
        <v>320</v>
      </c>
    </row>
    <row r="1128">
      <c r="A1128" s="57">
        <v>40483.0</v>
      </c>
      <c r="B1128" s="23" t="s">
        <v>555</v>
      </c>
      <c r="C1128" s="29">
        <v>9.0</v>
      </c>
      <c r="D1128" s="29">
        <v>13.0</v>
      </c>
      <c r="E1128" s="29">
        <v>9.0</v>
      </c>
      <c r="F1128" s="29">
        <v>3.0</v>
      </c>
      <c r="G1128" s="23" t="s">
        <v>294</v>
      </c>
      <c r="H1128" s="23" t="s">
        <v>326</v>
      </c>
      <c r="I1128" s="29">
        <v>1719.0</v>
      </c>
      <c r="J1128" s="29">
        <v>2827.0</v>
      </c>
      <c r="K1128" s="29">
        <v>84296.0</v>
      </c>
      <c r="L1128" s="30">
        <f t="shared" si="8"/>
        <v>49037.81268</v>
      </c>
      <c r="M1128" s="36"/>
    </row>
    <row r="1129">
      <c r="A1129" s="57">
        <v>40483.0</v>
      </c>
      <c r="B1129" s="23" t="s">
        <v>555</v>
      </c>
      <c r="C1129" s="29">
        <v>9.0</v>
      </c>
      <c r="D1129" s="29">
        <v>9.0</v>
      </c>
      <c r="E1129" s="29">
        <v>9.0</v>
      </c>
      <c r="F1129" s="29">
        <v>3.0</v>
      </c>
      <c r="G1129" s="23" t="s">
        <v>294</v>
      </c>
      <c r="H1129" s="23" t="s">
        <v>324</v>
      </c>
      <c r="I1129" s="29">
        <v>1496.0</v>
      </c>
      <c r="J1129" s="29">
        <v>2346.0</v>
      </c>
      <c r="K1129" s="29">
        <v>71684.0</v>
      </c>
      <c r="L1129" s="30">
        <f t="shared" si="8"/>
        <v>47917.1123</v>
      </c>
      <c r="M1129" s="36"/>
    </row>
    <row r="1130">
      <c r="A1130" s="57">
        <v>40483.0</v>
      </c>
      <c r="B1130" s="23" t="s">
        <v>555</v>
      </c>
      <c r="C1130" s="29">
        <v>9.0</v>
      </c>
      <c r="D1130" s="29">
        <v>7.0</v>
      </c>
      <c r="E1130" s="29">
        <v>9.0</v>
      </c>
      <c r="F1130" s="29">
        <v>3.0</v>
      </c>
      <c r="G1130" s="23" t="s">
        <v>294</v>
      </c>
      <c r="H1130" s="23" t="s">
        <v>327</v>
      </c>
      <c r="I1130" s="29">
        <v>1177.0</v>
      </c>
      <c r="J1130" s="29">
        <v>1876.0</v>
      </c>
      <c r="K1130" s="29">
        <v>69670.0</v>
      </c>
      <c r="L1130" s="30">
        <f t="shared" si="8"/>
        <v>59192.86321</v>
      </c>
      <c r="M1130" s="36"/>
    </row>
    <row r="1131">
      <c r="A1131" s="57">
        <v>40483.0</v>
      </c>
      <c r="B1131" s="23" t="s">
        <v>555</v>
      </c>
      <c r="C1131" s="29">
        <v>9.0</v>
      </c>
      <c r="D1131" s="29">
        <v>5.0</v>
      </c>
      <c r="E1131" s="29">
        <v>9.0</v>
      </c>
      <c r="F1131" s="29">
        <v>3.0</v>
      </c>
      <c r="G1131" s="23" t="s">
        <v>294</v>
      </c>
      <c r="H1131" s="23" t="s">
        <v>330</v>
      </c>
      <c r="I1131" s="29">
        <v>622.0</v>
      </c>
      <c r="J1131" s="29">
        <v>1007.0</v>
      </c>
      <c r="K1131" s="29">
        <v>29223.0</v>
      </c>
      <c r="L1131" s="30">
        <f t="shared" si="8"/>
        <v>46982.31511</v>
      </c>
      <c r="M1131" s="36"/>
    </row>
    <row r="1132">
      <c r="A1132" s="57">
        <v>40483.0</v>
      </c>
      <c r="B1132" s="23" t="s">
        <v>555</v>
      </c>
      <c r="C1132" s="29">
        <v>25.0</v>
      </c>
      <c r="D1132" s="29">
        <v>13.0</v>
      </c>
      <c r="E1132" s="29">
        <v>9.0</v>
      </c>
      <c r="F1132" s="29">
        <v>3.0</v>
      </c>
      <c r="G1132" s="23" t="s">
        <v>331</v>
      </c>
      <c r="H1132" s="23" t="s">
        <v>332</v>
      </c>
      <c r="I1132" s="29">
        <v>468.0</v>
      </c>
      <c r="J1132" s="29">
        <v>763.0</v>
      </c>
      <c r="K1132" s="29">
        <v>21043.0</v>
      </c>
      <c r="L1132" s="30">
        <f t="shared" si="8"/>
        <v>44963.67521</v>
      </c>
      <c r="M1132" s="36"/>
    </row>
    <row r="1133">
      <c r="A1133" s="57">
        <v>40483.0</v>
      </c>
      <c r="B1133" s="23" t="s">
        <v>555</v>
      </c>
      <c r="C1133" s="29">
        <v>9.0</v>
      </c>
      <c r="D1133" s="29">
        <v>1.0</v>
      </c>
      <c r="E1133" s="29">
        <v>9.0</v>
      </c>
      <c r="F1133" s="29">
        <v>3.0</v>
      </c>
      <c r="G1133" s="23" t="s">
        <v>294</v>
      </c>
      <c r="H1133" s="23" t="s">
        <v>333</v>
      </c>
      <c r="I1133" s="29">
        <v>406.0</v>
      </c>
      <c r="J1133" s="29">
        <v>622.0</v>
      </c>
      <c r="K1133" s="29">
        <v>21351.0</v>
      </c>
      <c r="L1133" s="30">
        <f t="shared" si="8"/>
        <v>52588.66995</v>
      </c>
      <c r="M1133" s="36"/>
    </row>
    <row r="1134">
      <c r="A1134" s="57">
        <v>40483.0</v>
      </c>
      <c r="B1134" s="23" t="s">
        <v>555</v>
      </c>
      <c r="C1134" s="29">
        <v>9.0</v>
      </c>
      <c r="D1134" s="29">
        <v>11.0</v>
      </c>
      <c r="E1134" s="29">
        <v>9.0</v>
      </c>
      <c r="F1134" s="29">
        <v>3.0</v>
      </c>
      <c r="G1134" s="23" t="s">
        <v>294</v>
      </c>
      <c r="H1134" s="23" t="s">
        <v>334</v>
      </c>
      <c r="I1134" s="29">
        <v>378.0</v>
      </c>
      <c r="J1134" s="29">
        <v>564.0</v>
      </c>
      <c r="K1134" s="29">
        <v>22191.0</v>
      </c>
      <c r="L1134" s="30">
        <f t="shared" si="8"/>
        <v>58706.34921</v>
      </c>
      <c r="M1134" s="36"/>
    </row>
    <row r="1135">
      <c r="A1135" s="57">
        <v>40483.0</v>
      </c>
      <c r="B1135" s="23" t="s">
        <v>555</v>
      </c>
      <c r="C1135" s="29">
        <v>36.0</v>
      </c>
      <c r="D1135" s="29">
        <v>61.0</v>
      </c>
      <c r="E1135" s="29">
        <v>9.0</v>
      </c>
      <c r="F1135" s="29">
        <v>3.0</v>
      </c>
      <c r="G1135" s="23" t="s">
        <v>337</v>
      </c>
      <c r="H1135" s="23" t="s">
        <v>338</v>
      </c>
      <c r="I1135" s="29">
        <v>293.0</v>
      </c>
      <c r="J1135" s="29">
        <v>338.0</v>
      </c>
      <c r="K1135" s="29">
        <v>17046.0</v>
      </c>
      <c r="L1135" s="30">
        <f t="shared" si="8"/>
        <v>58177.4744</v>
      </c>
      <c r="M1135" s="36"/>
    </row>
    <row r="1136">
      <c r="A1136" s="57">
        <v>40483.0</v>
      </c>
      <c r="B1136" s="23" t="s">
        <v>555</v>
      </c>
      <c r="C1136" s="29">
        <v>25.0</v>
      </c>
      <c r="D1136" s="29">
        <v>17.0</v>
      </c>
      <c r="E1136" s="29">
        <v>9.0</v>
      </c>
      <c r="F1136" s="29">
        <v>3.0</v>
      </c>
      <c r="G1136" s="23" t="s">
        <v>331</v>
      </c>
      <c r="H1136" s="23" t="s">
        <v>327</v>
      </c>
      <c r="I1136" s="29">
        <v>260.0</v>
      </c>
      <c r="J1136" s="29">
        <v>344.0</v>
      </c>
      <c r="K1136" s="29">
        <v>13427.0</v>
      </c>
      <c r="L1136" s="30">
        <f t="shared" si="8"/>
        <v>51642.30769</v>
      </c>
      <c r="M1136" s="36"/>
    </row>
    <row r="1137">
      <c r="A1137" s="57">
        <v>40483.0</v>
      </c>
      <c r="B1137" s="23" t="s">
        <v>555</v>
      </c>
      <c r="C1137" s="29">
        <v>25.0</v>
      </c>
      <c r="D1137" s="29">
        <v>25.0</v>
      </c>
      <c r="E1137" s="29">
        <v>9.0</v>
      </c>
      <c r="F1137" s="29">
        <v>3.0</v>
      </c>
      <c r="G1137" s="23" t="s">
        <v>331</v>
      </c>
      <c r="H1137" s="23" t="s">
        <v>341</v>
      </c>
      <c r="I1137" s="29">
        <v>250.0</v>
      </c>
      <c r="J1137" s="29">
        <v>284.0</v>
      </c>
      <c r="K1137" s="29">
        <v>11271.0</v>
      </c>
      <c r="L1137" s="30">
        <f t="shared" si="8"/>
        <v>45084</v>
      </c>
      <c r="M1137" s="36"/>
    </row>
    <row r="1138">
      <c r="A1138" s="57">
        <v>40483.0</v>
      </c>
      <c r="B1138" s="23" t="s">
        <v>555</v>
      </c>
      <c r="C1138" s="29">
        <v>36.0</v>
      </c>
      <c r="D1138" s="29">
        <v>47.0</v>
      </c>
      <c r="E1138" s="29">
        <v>9.0</v>
      </c>
      <c r="F1138" s="29">
        <v>3.0</v>
      </c>
      <c r="G1138" s="23" t="s">
        <v>337</v>
      </c>
      <c r="H1138" s="23" t="s">
        <v>339</v>
      </c>
      <c r="I1138" s="29">
        <v>188.0</v>
      </c>
      <c r="J1138" s="29">
        <v>265.0</v>
      </c>
      <c r="K1138" s="29">
        <v>5995.0</v>
      </c>
      <c r="L1138" s="30">
        <f t="shared" si="8"/>
        <v>31888.29787</v>
      </c>
      <c r="M1138" s="36"/>
    </row>
    <row r="1139">
      <c r="A1139" s="57">
        <v>40483.0</v>
      </c>
      <c r="B1139" s="23" t="s">
        <v>555</v>
      </c>
      <c r="C1139" s="29">
        <v>12.0</v>
      </c>
      <c r="D1139" s="29">
        <v>57.0</v>
      </c>
      <c r="E1139" s="29">
        <v>9.0</v>
      </c>
      <c r="F1139" s="29">
        <v>3.0</v>
      </c>
      <c r="G1139" s="23" t="s">
        <v>344</v>
      </c>
      <c r="H1139" s="23" t="s">
        <v>367</v>
      </c>
      <c r="I1139" s="29">
        <v>165.0</v>
      </c>
      <c r="J1139" s="29">
        <v>231.0</v>
      </c>
      <c r="K1139" s="29">
        <v>4917.0</v>
      </c>
      <c r="L1139" s="30">
        <f t="shared" si="8"/>
        <v>29800</v>
      </c>
      <c r="M1139" s="36"/>
    </row>
    <row r="1140">
      <c r="A1140" s="57">
        <v>40483.0</v>
      </c>
      <c r="B1140" s="23" t="s">
        <v>555</v>
      </c>
      <c r="C1140" s="29">
        <v>36.0</v>
      </c>
      <c r="D1140" s="29">
        <v>81.0</v>
      </c>
      <c r="E1140" s="29">
        <v>9.0</v>
      </c>
      <c r="F1140" s="29">
        <v>3.0</v>
      </c>
      <c r="G1140" s="23" t="s">
        <v>337</v>
      </c>
      <c r="H1140" s="23" t="s">
        <v>340</v>
      </c>
      <c r="I1140" s="29">
        <v>158.0</v>
      </c>
      <c r="J1140" s="29">
        <v>240.0</v>
      </c>
      <c r="K1140" s="29">
        <v>4419.0</v>
      </c>
      <c r="L1140" s="30">
        <f t="shared" si="8"/>
        <v>27968.35443</v>
      </c>
      <c r="M1140" s="36"/>
    </row>
    <row r="1141">
      <c r="A1141" s="57">
        <v>40483.0</v>
      </c>
      <c r="B1141" s="23" t="s">
        <v>555</v>
      </c>
      <c r="C1141" s="29">
        <v>6.0</v>
      </c>
      <c r="D1141" s="29">
        <v>37.0</v>
      </c>
      <c r="E1141" s="29">
        <v>9.0</v>
      </c>
      <c r="F1141" s="29">
        <v>3.0</v>
      </c>
      <c r="G1141" s="23" t="s">
        <v>346</v>
      </c>
      <c r="H1141" s="23" t="s">
        <v>347</v>
      </c>
      <c r="I1141" s="29">
        <v>133.0</v>
      </c>
      <c r="J1141" s="29">
        <v>196.0</v>
      </c>
      <c r="K1141" s="29">
        <v>7112.0</v>
      </c>
      <c r="L1141" s="30">
        <f t="shared" si="8"/>
        <v>53473.68421</v>
      </c>
      <c r="M1141" s="36"/>
    </row>
    <row r="1142">
      <c r="A1142" s="57">
        <v>40483.0</v>
      </c>
      <c r="B1142" s="23" t="s">
        <v>555</v>
      </c>
      <c r="C1142" s="29">
        <v>25.0</v>
      </c>
      <c r="D1142" s="29">
        <v>27.0</v>
      </c>
      <c r="E1142" s="29">
        <v>9.0</v>
      </c>
      <c r="F1142" s="29">
        <v>3.0</v>
      </c>
      <c r="G1142" s="23" t="s">
        <v>331</v>
      </c>
      <c r="H1142" s="23" t="s">
        <v>343</v>
      </c>
      <c r="I1142" s="29">
        <v>130.0</v>
      </c>
      <c r="J1142" s="29">
        <v>237.0</v>
      </c>
      <c r="K1142" s="29">
        <v>8308.0</v>
      </c>
      <c r="L1142" s="30">
        <f t="shared" si="8"/>
        <v>63907.69231</v>
      </c>
      <c r="M1142" s="36"/>
    </row>
    <row r="1143">
      <c r="A1143" s="57">
        <v>40483.0</v>
      </c>
      <c r="B1143" s="23" t="s">
        <v>555</v>
      </c>
      <c r="C1143" s="29">
        <v>57.0</v>
      </c>
      <c r="D1143" s="29">
        <v>3.0</v>
      </c>
      <c r="E1143" s="29">
        <v>9.0</v>
      </c>
      <c r="F1143" s="29">
        <v>3.0</v>
      </c>
      <c r="G1143" s="23" t="s">
        <v>348</v>
      </c>
      <c r="H1143" s="23" t="s">
        <v>477</v>
      </c>
      <c r="I1143" s="29">
        <v>127.0</v>
      </c>
      <c r="J1143" s="29">
        <v>244.0</v>
      </c>
      <c r="K1143" s="29">
        <v>1862.0</v>
      </c>
      <c r="L1143" s="30">
        <f t="shared" si="8"/>
        <v>14661.41732</v>
      </c>
      <c r="M1143" s="36"/>
    </row>
    <row r="1144">
      <c r="A1144" s="57">
        <v>40483.0</v>
      </c>
      <c r="B1144" s="23" t="s">
        <v>555</v>
      </c>
      <c r="C1144" s="29">
        <v>12.0</v>
      </c>
      <c r="D1144" s="29">
        <v>11.0</v>
      </c>
      <c r="E1144" s="29">
        <v>9.0</v>
      </c>
      <c r="F1144" s="29">
        <v>3.0</v>
      </c>
      <c r="G1144" s="23" t="s">
        <v>344</v>
      </c>
      <c r="H1144" s="23" t="s">
        <v>351</v>
      </c>
      <c r="I1144" s="29">
        <v>120.0</v>
      </c>
      <c r="J1144" s="29">
        <v>180.0</v>
      </c>
      <c r="K1144" s="29">
        <v>6299.0</v>
      </c>
      <c r="L1144" s="30">
        <f t="shared" si="8"/>
        <v>52491.66667</v>
      </c>
      <c r="M1144" s="36"/>
    </row>
    <row r="1145">
      <c r="A1145" s="57">
        <v>40483.0</v>
      </c>
      <c r="B1145" s="23" t="s">
        <v>555</v>
      </c>
      <c r="C1145" s="29">
        <v>25.0</v>
      </c>
      <c r="D1145" s="29">
        <v>21.0</v>
      </c>
      <c r="E1145" s="29">
        <v>9.0</v>
      </c>
      <c r="F1145" s="29">
        <v>3.0</v>
      </c>
      <c r="G1145" s="23" t="s">
        <v>331</v>
      </c>
      <c r="H1145" s="23" t="s">
        <v>359</v>
      </c>
      <c r="I1145" s="29">
        <v>115.0</v>
      </c>
      <c r="J1145" s="29">
        <v>151.0</v>
      </c>
      <c r="K1145" s="29">
        <v>5861.0</v>
      </c>
      <c r="L1145" s="30">
        <f t="shared" si="8"/>
        <v>50965.21739</v>
      </c>
      <c r="M1145" s="36"/>
    </row>
    <row r="1146">
      <c r="A1146" s="57">
        <v>40483.0</v>
      </c>
      <c r="B1146" s="23" t="s">
        <v>555</v>
      </c>
      <c r="C1146" s="29">
        <v>36.0</v>
      </c>
      <c r="D1146" s="29">
        <v>5.0</v>
      </c>
      <c r="E1146" s="29">
        <v>9.0</v>
      </c>
      <c r="F1146" s="29">
        <v>3.0</v>
      </c>
      <c r="G1146" s="23" t="s">
        <v>337</v>
      </c>
      <c r="H1146" s="23" t="s">
        <v>342</v>
      </c>
      <c r="I1146" s="29">
        <v>107.0</v>
      </c>
      <c r="J1146" s="29">
        <v>197.0</v>
      </c>
      <c r="K1146" s="29">
        <v>2428.0</v>
      </c>
      <c r="L1146" s="30">
        <f t="shared" si="8"/>
        <v>22691.58879</v>
      </c>
      <c r="M1146" s="36"/>
    </row>
    <row r="1147">
      <c r="A1147" s="57">
        <v>40483.0</v>
      </c>
      <c r="B1147" s="23" t="s">
        <v>555</v>
      </c>
      <c r="C1147" s="29">
        <v>4.0</v>
      </c>
      <c r="D1147" s="29">
        <v>13.0</v>
      </c>
      <c r="E1147" s="29">
        <v>9.0</v>
      </c>
      <c r="F1147" s="29">
        <v>3.0</v>
      </c>
      <c r="G1147" s="23" t="s">
        <v>357</v>
      </c>
      <c r="H1147" s="23" t="s">
        <v>358</v>
      </c>
      <c r="I1147" s="29">
        <v>106.0</v>
      </c>
      <c r="J1147" s="29">
        <v>176.0</v>
      </c>
      <c r="K1147" s="29">
        <v>5522.0</v>
      </c>
      <c r="L1147" s="30">
        <f t="shared" si="8"/>
        <v>52094.33962</v>
      </c>
      <c r="M1147" s="36"/>
    </row>
    <row r="1148">
      <c r="A1148" s="57">
        <v>40483.0</v>
      </c>
      <c r="B1148" s="23" t="s">
        <v>555</v>
      </c>
      <c r="C1148" s="29">
        <v>12.0</v>
      </c>
      <c r="D1148" s="29">
        <v>99.0</v>
      </c>
      <c r="E1148" s="29">
        <v>9.0</v>
      </c>
      <c r="F1148" s="29">
        <v>3.0</v>
      </c>
      <c r="G1148" s="23" t="s">
        <v>344</v>
      </c>
      <c r="H1148" s="23" t="s">
        <v>345</v>
      </c>
      <c r="I1148" s="29">
        <v>103.0</v>
      </c>
      <c r="J1148" s="29">
        <v>171.0</v>
      </c>
      <c r="K1148" s="29">
        <v>17635.0</v>
      </c>
      <c r="L1148" s="30">
        <f t="shared" si="8"/>
        <v>171213.5922</v>
      </c>
      <c r="M1148" s="36"/>
    </row>
    <row r="1149">
      <c r="A1149" s="57">
        <v>40483.0</v>
      </c>
      <c r="B1149" s="23" t="s">
        <v>555</v>
      </c>
      <c r="C1149" s="29">
        <v>12.0</v>
      </c>
      <c r="D1149" s="29">
        <v>86.0</v>
      </c>
      <c r="E1149" s="29">
        <v>9.0</v>
      </c>
      <c r="F1149" s="29">
        <v>3.0</v>
      </c>
      <c r="G1149" s="23" t="s">
        <v>344</v>
      </c>
      <c r="H1149" s="23" t="s">
        <v>1628</v>
      </c>
      <c r="I1149" s="29">
        <v>102.0</v>
      </c>
      <c r="J1149" s="29">
        <v>137.0</v>
      </c>
      <c r="K1149" s="29">
        <v>5324.0</v>
      </c>
      <c r="L1149" s="30">
        <f t="shared" si="8"/>
        <v>52196.07843</v>
      </c>
      <c r="M1149" s="36"/>
    </row>
    <row r="1150">
      <c r="A1150" s="57">
        <v>40483.0</v>
      </c>
      <c r="B1150" s="23" t="s">
        <v>555</v>
      </c>
      <c r="C1150" s="29">
        <v>17.0</v>
      </c>
      <c r="D1150" s="29">
        <v>31.0</v>
      </c>
      <c r="E1150" s="29">
        <v>9.0</v>
      </c>
      <c r="F1150" s="29">
        <v>3.0</v>
      </c>
      <c r="G1150" s="23" t="s">
        <v>354</v>
      </c>
      <c r="H1150" s="23" t="s">
        <v>355</v>
      </c>
      <c r="I1150" s="29">
        <v>98.0</v>
      </c>
      <c r="J1150" s="29">
        <v>140.0</v>
      </c>
      <c r="K1150" s="29">
        <v>5748.0</v>
      </c>
      <c r="L1150" s="30">
        <f t="shared" si="8"/>
        <v>58653.06122</v>
      </c>
      <c r="M1150" s="36"/>
    </row>
    <row r="1151">
      <c r="A1151" s="57">
        <v>40483.0</v>
      </c>
      <c r="B1151" s="23" t="s">
        <v>555</v>
      </c>
      <c r="C1151" s="29">
        <v>42.0</v>
      </c>
      <c r="D1151" s="29">
        <v>101.0</v>
      </c>
      <c r="E1151" s="29">
        <v>9.0</v>
      </c>
      <c r="F1151" s="29">
        <v>3.0</v>
      </c>
      <c r="G1151" s="23" t="s">
        <v>361</v>
      </c>
      <c r="H1151" s="23" t="s">
        <v>362</v>
      </c>
      <c r="I1151" s="29">
        <v>95.0</v>
      </c>
      <c r="J1151" s="29">
        <v>144.0</v>
      </c>
      <c r="K1151" s="29">
        <v>5025.0</v>
      </c>
      <c r="L1151" s="30">
        <f t="shared" si="8"/>
        <v>52894.73684</v>
      </c>
      <c r="M1151" s="36"/>
    </row>
    <row r="1152">
      <c r="A1152" s="57">
        <v>40483.0</v>
      </c>
      <c r="B1152" s="23" t="s">
        <v>555</v>
      </c>
      <c r="C1152" s="29">
        <v>44.0</v>
      </c>
      <c r="D1152" s="29">
        <v>7.0</v>
      </c>
      <c r="E1152" s="29">
        <v>9.0</v>
      </c>
      <c r="F1152" s="29">
        <v>3.0</v>
      </c>
      <c r="G1152" s="23" t="s">
        <v>352</v>
      </c>
      <c r="H1152" s="23" t="s">
        <v>353</v>
      </c>
      <c r="I1152" s="29">
        <v>95.0</v>
      </c>
      <c r="J1152" s="29">
        <v>128.0</v>
      </c>
      <c r="K1152" s="29">
        <v>5086.0</v>
      </c>
      <c r="L1152" s="30">
        <f t="shared" si="8"/>
        <v>53536.84211</v>
      </c>
      <c r="M1152" s="36"/>
    </row>
    <row r="1153">
      <c r="A1153" s="57">
        <v>40483.0</v>
      </c>
      <c r="B1153" s="23" t="s">
        <v>555</v>
      </c>
      <c r="C1153" s="29">
        <v>37.0</v>
      </c>
      <c r="D1153" s="29">
        <v>119.0</v>
      </c>
      <c r="E1153" s="29">
        <v>9.0</v>
      </c>
      <c r="F1153" s="29">
        <v>3.0</v>
      </c>
      <c r="G1153" s="23" t="s">
        <v>389</v>
      </c>
      <c r="H1153" s="23" t="s">
        <v>390</v>
      </c>
      <c r="I1153" s="29">
        <v>90.0</v>
      </c>
      <c r="J1153" s="29">
        <v>161.0</v>
      </c>
      <c r="K1153" s="29">
        <v>5473.0</v>
      </c>
      <c r="L1153" s="30">
        <f t="shared" si="8"/>
        <v>60811.11111</v>
      </c>
      <c r="M1153" s="36"/>
    </row>
    <row r="1154">
      <c r="A1154" s="57">
        <v>40483.0</v>
      </c>
      <c r="B1154" s="23" t="s">
        <v>555</v>
      </c>
      <c r="C1154" s="29">
        <v>25.0</v>
      </c>
      <c r="D1154" s="29">
        <v>15.0</v>
      </c>
      <c r="E1154" s="29">
        <v>9.0</v>
      </c>
      <c r="F1154" s="29">
        <v>3.0</v>
      </c>
      <c r="G1154" s="23" t="s">
        <v>331</v>
      </c>
      <c r="H1154" s="23" t="s">
        <v>350</v>
      </c>
      <c r="I1154" s="29">
        <v>85.0</v>
      </c>
      <c r="J1154" s="29">
        <v>125.0</v>
      </c>
      <c r="K1154" s="29">
        <v>3286.0</v>
      </c>
      <c r="L1154" s="30">
        <f t="shared" si="8"/>
        <v>38658.82353</v>
      </c>
      <c r="M1154" s="36"/>
    </row>
    <row r="1155">
      <c r="A1155" s="57">
        <v>40483.0</v>
      </c>
      <c r="B1155" s="23" t="s">
        <v>555</v>
      </c>
      <c r="C1155" s="29">
        <v>12.0</v>
      </c>
      <c r="D1155" s="29">
        <v>95.0</v>
      </c>
      <c r="E1155" s="29">
        <v>9.0</v>
      </c>
      <c r="F1155" s="29">
        <v>3.0</v>
      </c>
      <c r="G1155" s="23" t="s">
        <v>344</v>
      </c>
      <c r="H1155" s="23" t="s">
        <v>366</v>
      </c>
      <c r="I1155" s="29">
        <v>84.0</v>
      </c>
      <c r="J1155" s="29">
        <v>158.0</v>
      </c>
      <c r="K1155" s="29">
        <v>3417.0</v>
      </c>
      <c r="L1155" s="30">
        <f t="shared" si="8"/>
        <v>40678.57143</v>
      </c>
      <c r="M1155" s="36"/>
    </row>
    <row r="1156">
      <c r="A1156" s="57">
        <v>40483.0</v>
      </c>
      <c r="B1156" s="23" t="s">
        <v>555</v>
      </c>
      <c r="C1156" s="29">
        <v>6.0</v>
      </c>
      <c r="D1156" s="29">
        <v>73.0</v>
      </c>
      <c r="E1156" s="29">
        <v>9.0</v>
      </c>
      <c r="F1156" s="29">
        <v>3.0</v>
      </c>
      <c r="G1156" s="23" t="s">
        <v>346</v>
      </c>
      <c r="H1156" s="23" t="s">
        <v>365</v>
      </c>
      <c r="I1156" s="29">
        <v>83.0</v>
      </c>
      <c r="J1156" s="29">
        <v>133.0</v>
      </c>
      <c r="K1156" s="29">
        <v>7249.0</v>
      </c>
      <c r="L1156" s="30">
        <f t="shared" si="8"/>
        <v>87337.3494</v>
      </c>
      <c r="M1156" s="36"/>
    </row>
    <row r="1157">
      <c r="A1157" s="57">
        <v>40483.0</v>
      </c>
      <c r="B1157" s="23" t="s">
        <v>555</v>
      </c>
      <c r="C1157" s="29">
        <v>11.0</v>
      </c>
      <c r="D1157" s="29">
        <v>1.0</v>
      </c>
      <c r="E1157" s="29">
        <v>9.0</v>
      </c>
      <c r="F1157" s="29">
        <v>3.0</v>
      </c>
      <c r="G1157" s="23" t="s">
        <v>387</v>
      </c>
      <c r="H1157" s="23" t="s">
        <v>388</v>
      </c>
      <c r="I1157" s="29">
        <v>75.0</v>
      </c>
      <c r="J1157" s="29">
        <v>78.0</v>
      </c>
      <c r="K1157" s="29">
        <v>2505.0</v>
      </c>
      <c r="L1157" s="30">
        <f t="shared" si="8"/>
        <v>33400</v>
      </c>
      <c r="M1157" s="36"/>
    </row>
    <row r="1158">
      <c r="A1158" s="57">
        <v>40483.0</v>
      </c>
      <c r="B1158" s="23" t="s">
        <v>555</v>
      </c>
      <c r="C1158" s="29">
        <v>34.0</v>
      </c>
      <c r="D1158" s="29">
        <v>23.0</v>
      </c>
      <c r="E1158" s="29">
        <v>9.0</v>
      </c>
      <c r="F1158" s="29">
        <v>3.0</v>
      </c>
      <c r="G1158" s="23" t="s">
        <v>375</v>
      </c>
      <c r="H1158" s="23" t="s">
        <v>327</v>
      </c>
      <c r="I1158" s="29">
        <v>74.0</v>
      </c>
      <c r="J1158" s="29">
        <v>166.0</v>
      </c>
      <c r="K1158" s="29">
        <v>5758.0</v>
      </c>
      <c r="L1158" s="30">
        <f t="shared" si="8"/>
        <v>77810.81081</v>
      </c>
      <c r="M1158" s="36"/>
    </row>
    <row r="1159">
      <c r="A1159" s="57">
        <v>40483.0</v>
      </c>
      <c r="B1159" s="23" t="s">
        <v>555</v>
      </c>
      <c r="C1159" s="29">
        <v>25.0</v>
      </c>
      <c r="D1159" s="29">
        <v>9.0</v>
      </c>
      <c r="E1159" s="29">
        <v>9.0</v>
      </c>
      <c r="F1159" s="29">
        <v>3.0</v>
      </c>
      <c r="G1159" s="23" t="s">
        <v>331</v>
      </c>
      <c r="H1159" s="23" t="s">
        <v>364</v>
      </c>
      <c r="I1159" s="29">
        <v>71.0</v>
      </c>
      <c r="J1159" s="29">
        <v>106.0</v>
      </c>
      <c r="K1159" s="29">
        <v>3216.0</v>
      </c>
      <c r="L1159" s="30">
        <f t="shared" si="8"/>
        <v>45295.77465</v>
      </c>
      <c r="M1159" s="36"/>
    </row>
    <row r="1160">
      <c r="A1160" s="57">
        <v>40483.0</v>
      </c>
      <c r="B1160" s="23" t="s">
        <v>555</v>
      </c>
      <c r="C1160" s="29">
        <v>34.0</v>
      </c>
      <c r="D1160" s="29">
        <v>17.0</v>
      </c>
      <c r="E1160" s="29">
        <v>9.0</v>
      </c>
      <c r="F1160" s="29">
        <v>3.0</v>
      </c>
      <c r="G1160" s="23" t="s">
        <v>375</v>
      </c>
      <c r="H1160" s="23" t="s">
        <v>380</v>
      </c>
      <c r="I1160" s="29">
        <v>68.0</v>
      </c>
      <c r="J1160" s="29">
        <v>106.0</v>
      </c>
      <c r="K1160" s="29">
        <v>4386.0</v>
      </c>
      <c r="L1160" s="30">
        <f t="shared" si="8"/>
        <v>64500</v>
      </c>
      <c r="M1160" s="36"/>
    </row>
    <row r="1161">
      <c r="A1161" s="57">
        <v>40483.0</v>
      </c>
      <c r="B1161" s="23" t="s">
        <v>555</v>
      </c>
      <c r="C1161" s="29">
        <v>12.0</v>
      </c>
      <c r="D1161" s="29">
        <v>127.0</v>
      </c>
      <c r="E1161" s="29">
        <v>9.0</v>
      </c>
      <c r="F1161" s="29">
        <v>3.0</v>
      </c>
      <c r="G1161" s="23" t="s">
        <v>344</v>
      </c>
      <c r="H1161" s="23" t="s">
        <v>452</v>
      </c>
      <c r="I1161" s="29">
        <v>65.0</v>
      </c>
      <c r="J1161" s="29">
        <v>121.0</v>
      </c>
      <c r="K1161" s="29">
        <v>3252.0</v>
      </c>
      <c r="L1161" s="30">
        <f t="shared" si="8"/>
        <v>50030.76923</v>
      </c>
      <c r="M1161" s="36"/>
    </row>
    <row r="1162">
      <c r="A1162" s="57">
        <v>40483.0</v>
      </c>
      <c r="B1162" s="23" t="s">
        <v>555</v>
      </c>
      <c r="C1162" s="29">
        <v>37.0</v>
      </c>
      <c r="D1162" s="29">
        <v>183.0</v>
      </c>
      <c r="E1162" s="29">
        <v>9.0</v>
      </c>
      <c r="F1162" s="29">
        <v>3.0</v>
      </c>
      <c r="G1162" s="23" t="s">
        <v>389</v>
      </c>
      <c r="H1162" s="23" t="s">
        <v>404</v>
      </c>
      <c r="I1162" s="29">
        <v>65.0</v>
      </c>
      <c r="J1162" s="29">
        <v>125.0</v>
      </c>
      <c r="K1162" s="29">
        <v>2783.0</v>
      </c>
      <c r="L1162" s="30">
        <f t="shared" si="8"/>
        <v>42815.38462</v>
      </c>
      <c r="M1162" s="36"/>
    </row>
    <row r="1163">
      <c r="A1163" s="57">
        <v>40483.0</v>
      </c>
      <c r="B1163" s="23" t="s">
        <v>555</v>
      </c>
      <c r="C1163" s="29">
        <v>12.0</v>
      </c>
      <c r="D1163" s="29">
        <v>71.0</v>
      </c>
      <c r="E1163" s="29">
        <v>9.0</v>
      </c>
      <c r="F1163" s="29">
        <v>3.0</v>
      </c>
      <c r="G1163" s="23" t="s">
        <v>344</v>
      </c>
      <c r="H1163" s="23" t="s">
        <v>392</v>
      </c>
      <c r="I1163" s="29">
        <v>63.0</v>
      </c>
      <c r="J1163" s="29">
        <v>123.0</v>
      </c>
      <c r="K1163" s="29">
        <v>4307.0</v>
      </c>
      <c r="L1163" s="30">
        <f t="shared" si="8"/>
        <v>68365.07937</v>
      </c>
      <c r="M1163" s="36"/>
    </row>
    <row r="1164">
      <c r="A1164" s="57">
        <v>40483.0</v>
      </c>
      <c r="B1164" s="23" t="s">
        <v>555</v>
      </c>
      <c r="C1164" s="29">
        <v>51.0</v>
      </c>
      <c r="D1164" s="29">
        <v>59.0</v>
      </c>
      <c r="E1164" s="29">
        <v>9.0</v>
      </c>
      <c r="F1164" s="29">
        <v>3.0</v>
      </c>
      <c r="G1164" s="23" t="s">
        <v>383</v>
      </c>
      <c r="H1164" s="23" t="s">
        <v>384</v>
      </c>
      <c r="I1164" s="29">
        <v>63.0</v>
      </c>
      <c r="J1164" s="29">
        <v>115.0</v>
      </c>
      <c r="K1164" s="29">
        <v>4403.0</v>
      </c>
      <c r="L1164" s="30">
        <f t="shared" si="8"/>
        <v>69888.88889</v>
      </c>
      <c r="M1164" s="36"/>
    </row>
    <row r="1165">
      <c r="A1165" s="57">
        <v>40483.0</v>
      </c>
      <c r="B1165" s="23" t="s">
        <v>555</v>
      </c>
      <c r="C1165" s="29">
        <v>48.0</v>
      </c>
      <c r="D1165" s="29">
        <v>201.0</v>
      </c>
      <c r="E1165" s="29">
        <v>9.0</v>
      </c>
      <c r="F1165" s="29">
        <v>3.0</v>
      </c>
      <c r="G1165" s="23" t="s">
        <v>369</v>
      </c>
      <c r="H1165" s="23" t="s">
        <v>370</v>
      </c>
      <c r="I1165" s="29">
        <v>61.0</v>
      </c>
      <c r="J1165" s="29">
        <v>119.0</v>
      </c>
      <c r="K1165" s="29">
        <v>7112.0</v>
      </c>
      <c r="L1165" s="30">
        <f t="shared" si="8"/>
        <v>116590.1639</v>
      </c>
      <c r="M1165" s="36"/>
    </row>
    <row r="1166">
      <c r="A1166" s="57">
        <v>40483.0</v>
      </c>
      <c r="B1166" s="23" t="s">
        <v>555</v>
      </c>
      <c r="C1166" s="29">
        <v>12.0</v>
      </c>
      <c r="D1166" s="29">
        <v>97.0</v>
      </c>
      <c r="E1166" s="29">
        <v>9.0</v>
      </c>
      <c r="F1166" s="29">
        <v>3.0</v>
      </c>
      <c r="G1166" s="23" t="s">
        <v>344</v>
      </c>
      <c r="H1166" s="23" t="s">
        <v>632</v>
      </c>
      <c r="I1166" s="29">
        <v>58.0</v>
      </c>
      <c r="J1166" s="29">
        <v>126.0</v>
      </c>
      <c r="K1166" s="29">
        <v>1560.0</v>
      </c>
      <c r="L1166" s="30">
        <f t="shared" si="8"/>
        <v>26896.55172</v>
      </c>
      <c r="M1166" s="36"/>
    </row>
    <row r="1167">
      <c r="A1167" s="57">
        <v>40483.0</v>
      </c>
      <c r="B1167" s="23" t="s">
        <v>555</v>
      </c>
      <c r="C1167" s="29">
        <v>12.0</v>
      </c>
      <c r="D1167" s="29">
        <v>103.0</v>
      </c>
      <c r="E1167" s="29">
        <v>9.0</v>
      </c>
      <c r="F1167" s="29">
        <v>3.0</v>
      </c>
      <c r="G1167" s="23" t="s">
        <v>344</v>
      </c>
      <c r="H1167" s="23" t="s">
        <v>407</v>
      </c>
      <c r="I1167" s="29">
        <v>57.0</v>
      </c>
      <c r="J1167" s="29">
        <v>82.0</v>
      </c>
      <c r="K1167" s="29">
        <v>2806.0</v>
      </c>
      <c r="L1167" s="30">
        <f t="shared" si="8"/>
        <v>49228.07018</v>
      </c>
      <c r="M1167" s="36"/>
    </row>
    <row r="1168">
      <c r="A1168" s="57">
        <v>40483.0</v>
      </c>
      <c r="B1168" s="23" t="s">
        <v>555</v>
      </c>
      <c r="C1168" s="29">
        <v>44.0</v>
      </c>
      <c r="D1168" s="29">
        <v>9.0</v>
      </c>
      <c r="E1168" s="29">
        <v>9.0</v>
      </c>
      <c r="F1168" s="29">
        <v>3.0</v>
      </c>
      <c r="G1168" s="23" t="s">
        <v>352</v>
      </c>
      <c r="H1168" s="23" t="s">
        <v>398</v>
      </c>
      <c r="I1168" s="29">
        <v>55.0</v>
      </c>
      <c r="J1168" s="29">
        <v>96.0</v>
      </c>
      <c r="K1168" s="29">
        <v>6117.0</v>
      </c>
      <c r="L1168" s="30">
        <f t="shared" si="8"/>
        <v>111218.1818</v>
      </c>
      <c r="M1168" s="36"/>
    </row>
    <row r="1169">
      <c r="A1169" s="57">
        <v>40483.0</v>
      </c>
      <c r="B1169" s="23" t="s">
        <v>555</v>
      </c>
      <c r="C1169" s="29">
        <v>53.0</v>
      </c>
      <c r="D1169" s="29">
        <v>33.0</v>
      </c>
      <c r="E1169" s="29">
        <v>9.0</v>
      </c>
      <c r="F1169" s="29">
        <v>3.0</v>
      </c>
      <c r="G1169" s="23" t="s">
        <v>503</v>
      </c>
      <c r="H1169" s="23" t="s">
        <v>504</v>
      </c>
      <c r="I1169" s="29">
        <v>53.0</v>
      </c>
      <c r="J1169" s="29">
        <v>96.0</v>
      </c>
      <c r="K1169" s="29">
        <v>7161.0</v>
      </c>
      <c r="L1169" s="30">
        <f t="shared" si="8"/>
        <v>135113.2075</v>
      </c>
      <c r="M1169" s="36"/>
    </row>
    <row r="1170">
      <c r="A1170" s="57">
        <v>40483.0</v>
      </c>
      <c r="B1170" s="23" t="s">
        <v>555</v>
      </c>
      <c r="C1170" s="29">
        <v>25.0</v>
      </c>
      <c r="D1170" s="29">
        <v>1.0</v>
      </c>
      <c r="E1170" s="29">
        <v>9.0</v>
      </c>
      <c r="F1170" s="29">
        <v>3.0</v>
      </c>
      <c r="G1170" s="23" t="s">
        <v>331</v>
      </c>
      <c r="H1170" s="23" t="s">
        <v>374</v>
      </c>
      <c r="I1170" s="29">
        <v>52.0</v>
      </c>
      <c r="J1170" s="29">
        <v>99.0</v>
      </c>
      <c r="K1170" s="29">
        <v>4581.0</v>
      </c>
      <c r="L1170" s="30">
        <f t="shared" si="8"/>
        <v>88096.15385</v>
      </c>
      <c r="M1170" s="36"/>
    </row>
    <row r="1171">
      <c r="A1171" s="57">
        <v>40483.0</v>
      </c>
      <c r="B1171" s="23" t="s">
        <v>555</v>
      </c>
      <c r="C1171" s="29">
        <v>33.0</v>
      </c>
      <c r="D1171" s="29">
        <v>11.0</v>
      </c>
      <c r="E1171" s="29">
        <v>9.0</v>
      </c>
      <c r="F1171" s="29">
        <v>3.0</v>
      </c>
      <c r="G1171" s="23" t="s">
        <v>419</v>
      </c>
      <c r="H1171" s="23" t="s">
        <v>367</v>
      </c>
      <c r="I1171" s="29">
        <v>52.0</v>
      </c>
      <c r="J1171" s="29">
        <v>76.0</v>
      </c>
      <c r="K1171" s="29">
        <v>2010.0</v>
      </c>
      <c r="L1171" s="30">
        <f t="shared" si="8"/>
        <v>38653.84615</v>
      </c>
      <c r="M1171" s="36"/>
    </row>
    <row r="1172">
      <c r="A1172" s="57">
        <v>40483.0</v>
      </c>
      <c r="B1172" s="23" t="s">
        <v>555</v>
      </c>
      <c r="C1172" s="29">
        <v>36.0</v>
      </c>
      <c r="D1172" s="29">
        <v>119.0</v>
      </c>
      <c r="E1172" s="29">
        <v>9.0</v>
      </c>
      <c r="F1172" s="29">
        <v>3.0</v>
      </c>
      <c r="G1172" s="23" t="s">
        <v>337</v>
      </c>
      <c r="H1172" s="23" t="s">
        <v>356</v>
      </c>
      <c r="I1172" s="29">
        <v>52.0</v>
      </c>
      <c r="J1172" s="29">
        <v>80.0</v>
      </c>
      <c r="K1172" s="29">
        <v>3816.0</v>
      </c>
      <c r="L1172" s="30">
        <f t="shared" si="8"/>
        <v>73384.61538</v>
      </c>
      <c r="M1172" s="36"/>
    </row>
    <row r="1173">
      <c r="A1173" s="57">
        <v>40483.0</v>
      </c>
      <c r="B1173" s="23" t="s">
        <v>555</v>
      </c>
      <c r="C1173" s="29">
        <v>36.0</v>
      </c>
      <c r="D1173" s="29">
        <v>103.0</v>
      </c>
      <c r="E1173" s="29">
        <v>9.0</v>
      </c>
      <c r="F1173" s="29">
        <v>3.0</v>
      </c>
      <c r="G1173" s="23" t="s">
        <v>337</v>
      </c>
      <c r="H1173" s="23" t="s">
        <v>341</v>
      </c>
      <c r="I1173" s="29">
        <v>50.0</v>
      </c>
      <c r="J1173" s="29">
        <v>78.0</v>
      </c>
      <c r="K1173" s="29">
        <v>2700.0</v>
      </c>
      <c r="L1173" s="30">
        <f t="shared" si="8"/>
        <v>54000</v>
      </c>
      <c r="M1173" s="36"/>
    </row>
    <row r="1174">
      <c r="A1174" s="57">
        <v>40483.0</v>
      </c>
      <c r="B1174" s="23" t="s">
        <v>555</v>
      </c>
      <c r="C1174" s="29">
        <v>12.0</v>
      </c>
      <c r="D1174" s="29">
        <v>105.0</v>
      </c>
      <c r="E1174" s="29">
        <v>9.0</v>
      </c>
      <c r="F1174" s="29">
        <v>3.0</v>
      </c>
      <c r="G1174" s="23" t="s">
        <v>344</v>
      </c>
      <c r="H1174" s="23" t="s">
        <v>686</v>
      </c>
      <c r="I1174" s="29">
        <v>48.0</v>
      </c>
      <c r="J1174" s="29">
        <v>90.0</v>
      </c>
      <c r="K1174" s="29">
        <v>2029.0</v>
      </c>
      <c r="L1174" s="30">
        <f t="shared" si="8"/>
        <v>42270.83333</v>
      </c>
      <c r="M1174" s="36"/>
    </row>
    <row r="1175">
      <c r="A1175" s="57">
        <v>40483.0</v>
      </c>
      <c r="B1175" s="23" t="s">
        <v>555</v>
      </c>
      <c r="C1175" s="29">
        <v>13.0</v>
      </c>
      <c r="D1175" s="29">
        <v>121.0</v>
      </c>
      <c r="E1175" s="29">
        <v>9.0</v>
      </c>
      <c r="F1175" s="29">
        <v>3.0</v>
      </c>
      <c r="G1175" s="23" t="s">
        <v>394</v>
      </c>
      <c r="H1175" s="23" t="s">
        <v>395</v>
      </c>
      <c r="I1175" s="29">
        <v>48.0</v>
      </c>
      <c r="J1175" s="29">
        <v>96.0</v>
      </c>
      <c r="K1175" s="29">
        <v>3169.0</v>
      </c>
      <c r="L1175" s="30">
        <f t="shared" si="8"/>
        <v>66020.83333</v>
      </c>
      <c r="M1175" s="36"/>
    </row>
    <row r="1176">
      <c r="A1176" s="57">
        <v>40483.0</v>
      </c>
      <c r="B1176" s="23" t="s">
        <v>555</v>
      </c>
      <c r="C1176" s="29">
        <v>57.0</v>
      </c>
      <c r="D1176" s="29">
        <v>5.0</v>
      </c>
      <c r="E1176" s="29">
        <v>9.0</v>
      </c>
      <c r="F1176" s="29">
        <v>3.0</v>
      </c>
      <c r="G1176" s="23" t="s">
        <v>348</v>
      </c>
      <c r="H1176" s="23" t="s">
        <v>427</v>
      </c>
      <c r="I1176" s="29">
        <v>47.0</v>
      </c>
      <c r="J1176" s="29">
        <v>71.0</v>
      </c>
      <c r="K1176" s="29">
        <v>1450.0</v>
      </c>
      <c r="L1176" s="30">
        <f t="shared" si="8"/>
        <v>30851.06383</v>
      </c>
      <c r="M1176" s="36"/>
    </row>
    <row r="1177">
      <c r="A1177" s="57">
        <v>40483.0</v>
      </c>
      <c r="B1177" s="23" t="s">
        <v>555</v>
      </c>
      <c r="C1177" s="29">
        <v>24.0</v>
      </c>
      <c r="D1177" s="29">
        <v>31.0</v>
      </c>
      <c r="E1177" s="29">
        <v>9.0</v>
      </c>
      <c r="F1177" s="29">
        <v>3.0</v>
      </c>
      <c r="G1177" s="23" t="s">
        <v>432</v>
      </c>
      <c r="H1177" s="23" t="s">
        <v>433</v>
      </c>
      <c r="I1177" s="29">
        <v>46.0</v>
      </c>
      <c r="J1177" s="29">
        <v>76.0</v>
      </c>
      <c r="K1177" s="29">
        <v>2194.0</v>
      </c>
      <c r="L1177" s="30">
        <f t="shared" si="8"/>
        <v>47695.65217</v>
      </c>
      <c r="M1177" s="36"/>
    </row>
    <row r="1178">
      <c r="A1178" s="57">
        <v>40483.0</v>
      </c>
      <c r="B1178" s="23" t="s">
        <v>555</v>
      </c>
      <c r="C1178" s="29">
        <v>32.0</v>
      </c>
      <c r="D1178" s="29">
        <v>3.0</v>
      </c>
      <c r="E1178" s="29">
        <v>9.0</v>
      </c>
      <c r="F1178" s="29">
        <v>3.0</v>
      </c>
      <c r="G1178" s="23" t="s">
        <v>509</v>
      </c>
      <c r="H1178" s="23" t="s">
        <v>510</v>
      </c>
      <c r="I1178" s="29">
        <v>45.0</v>
      </c>
      <c r="J1178" s="29">
        <v>63.0</v>
      </c>
      <c r="K1178" s="29">
        <v>1677.0</v>
      </c>
      <c r="L1178" s="30">
        <f t="shared" si="8"/>
        <v>37266.66667</v>
      </c>
      <c r="M1178" s="36"/>
    </row>
    <row r="1179">
      <c r="A1179" s="57">
        <v>40483.0</v>
      </c>
      <c r="B1179" s="23" t="s">
        <v>555</v>
      </c>
      <c r="C1179" s="29">
        <v>50.0</v>
      </c>
      <c r="D1179" s="29">
        <v>7.0</v>
      </c>
      <c r="E1179" s="29">
        <v>9.0</v>
      </c>
      <c r="F1179" s="29">
        <v>3.0</v>
      </c>
      <c r="G1179" s="23" t="s">
        <v>447</v>
      </c>
      <c r="H1179" s="23" t="s">
        <v>449</v>
      </c>
      <c r="I1179" s="29">
        <v>44.0</v>
      </c>
      <c r="J1179" s="29">
        <v>59.0</v>
      </c>
      <c r="K1179" s="29">
        <v>1928.0</v>
      </c>
      <c r="L1179" s="30">
        <f t="shared" si="8"/>
        <v>43818.18182</v>
      </c>
      <c r="M1179" s="36"/>
    </row>
    <row r="1180">
      <c r="A1180" s="57">
        <v>40483.0</v>
      </c>
      <c r="B1180" s="23" t="s">
        <v>555</v>
      </c>
      <c r="C1180" s="29">
        <v>34.0</v>
      </c>
      <c r="D1180" s="29">
        <v>3.0</v>
      </c>
      <c r="E1180" s="29">
        <v>9.0</v>
      </c>
      <c r="F1180" s="29">
        <v>3.0</v>
      </c>
      <c r="G1180" s="23" t="s">
        <v>375</v>
      </c>
      <c r="H1180" s="23" t="s">
        <v>377</v>
      </c>
      <c r="I1180" s="29">
        <v>43.0</v>
      </c>
      <c r="J1180" s="29">
        <v>81.0</v>
      </c>
      <c r="K1180" s="29">
        <v>2671.0</v>
      </c>
      <c r="L1180" s="30">
        <f t="shared" si="8"/>
        <v>62116.27907</v>
      </c>
      <c r="M1180" s="36"/>
    </row>
    <row r="1181">
      <c r="A1181" s="57">
        <v>40483.0</v>
      </c>
      <c r="B1181" s="23" t="s">
        <v>555</v>
      </c>
      <c r="C1181" s="29">
        <v>45.0</v>
      </c>
      <c r="D1181" s="29">
        <v>51.0</v>
      </c>
      <c r="E1181" s="29">
        <v>9.0</v>
      </c>
      <c r="F1181" s="29">
        <v>3.0</v>
      </c>
      <c r="G1181" s="23" t="s">
        <v>624</v>
      </c>
      <c r="H1181" s="23" t="s">
        <v>625</v>
      </c>
      <c r="I1181" s="29">
        <v>43.0</v>
      </c>
      <c r="J1181" s="29">
        <v>72.0</v>
      </c>
      <c r="K1181" s="29">
        <v>1922.0</v>
      </c>
      <c r="L1181" s="30">
        <f t="shared" si="8"/>
        <v>44697.67442</v>
      </c>
      <c r="M1181" s="36"/>
    </row>
    <row r="1182">
      <c r="A1182" s="57">
        <v>40483.0</v>
      </c>
      <c r="B1182" s="23" t="s">
        <v>555</v>
      </c>
      <c r="C1182" s="29">
        <v>12.0</v>
      </c>
      <c r="D1182" s="29">
        <v>115.0</v>
      </c>
      <c r="E1182" s="29">
        <v>9.0</v>
      </c>
      <c r="F1182" s="29">
        <v>3.0</v>
      </c>
      <c r="G1182" s="23" t="s">
        <v>344</v>
      </c>
      <c r="H1182" s="23" t="s">
        <v>484</v>
      </c>
      <c r="I1182" s="29">
        <v>42.0</v>
      </c>
      <c r="J1182" s="29">
        <v>65.0</v>
      </c>
      <c r="K1182" s="29">
        <v>3030.0</v>
      </c>
      <c r="L1182" s="30">
        <f t="shared" si="8"/>
        <v>72142.85714</v>
      </c>
      <c r="M1182" s="36"/>
    </row>
    <row r="1183">
      <c r="A1183" s="57">
        <v>40483.0</v>
      </c>
      <c r="B1183" s="23" t="s">
        <v>555</v>
      </c>
      <c r="C1183" s="29">
        <v>6.0</v>
      </c>
      <c r="D1183" s="29">
        <v>59.0</v>
      </c>
      <c r="E1183" s="29">
        <v>9.0</v>
      </c>
      <c r="F1183" s="29">
        <v>3.0</v>
      </c>
      <c r="G1183" s="23" t="s">
        <v>346</v>
      </c>
      <c r="H1183" s="23" t="s">
        <v>366</v>
      </c>
      <c r="I1183" s="29">
        <v>40.0</v>
      </c>
      <c r="J1183" s="29">
        <v>78.0</v>
      </c>
      <c r="K1183" s="29">
        <v>3794.0</v>
      </c>
      <c r="L1183" s="30">
        <f t="shared" si="8"/>
        <v>94850</v>
      </c>
      <c r="M1183" s="36"/>
    </row>
    <row r="1184">
      <c r="A1184" s="57">
        <v>40483.0</v>
      </c>
      <c r="B1184" s="23" t="s">
        <v>555</v>
      </c>
      <c r="C1184" s="29">
        <v>48.0</v>
      </c>
      <c r="D1184" s="29">
        <v>113.0</v>
      </c>
      <c r="E1184" s="29">
        <v>9.0</v>
      </c>
      <c r="F1184" s="29">
        <v>3.0</v>
      </c>
      <c r="G1184" s="23" t="s">
        <v>369</v>
      </c>
      <c r="H1184" s="23" t="s">
        <v>421</v>
      </c>
      <c r="I1184" s="29">
        <v>40.0</v>
      </c>
      <c r="J1184" s="29">
        <v>65.0</v>
      </c>
      <c r="K1184" s="29">
        <v>2365.0</v>
      </c>
      <c r="L1184" s="30">
        <f t="shared" si="8"/>
        <v>59125</v>
      </c>
      <c r="M1184" s="36"/>
    </row>
    <row r="1185">
      <c r="A1185" s="57">
        <v>40483.0</v>
      </c>
      <c r="B1185" s="23" t="s">
        <v>555</v>
      </c>
      <c r="C1185" s="29">
        <v>23.0</v>
      </c>
      <c r="D1185" s="29">
        <v>5.0</v>
      </c>
      <c r="E1185" s="29">
        <v>9.0</v>
      </c>
      <c r="F1185" s="29">
        <v>3.0</v>
      </c>
      <c r="G1185" s="23" t="s">
        <v>491</v>
      </c>
      <c r="H1185" s="23" t="s">
        <v>493</v>
      </c>
      <c r="I1185" s="29">
        <v>38.0</v>
      </c>
      <c r="J1185" s="29">
        <v>49.0</v>
      </c>
      <c r="K1185" s="29">
        <v>1944.0</v>
      </c>
      <c r="L1185" s="30">
        <f t="shared" si="8"/>
        <v>51157.89474</v>
      </c>
      <c r="M1185" s="36"/>
    </row>
    <row r="1186">
      <c r="A1186" s="57">
        <v>40483.0</v>
      </c>
      <c r="B1186" s="23" t="s">
        <v>555</v>
      </c>
      <c r="C1186" s="29">
        <v>6.0</v>
      </c>
      <c r="D1186" s="29">
        <v>85.0</v>
      </c>
      <c r="E1186" s="29">
        <v>9.0</v>
      </c>
      <c r="F1186" s="29">
        <v>3.0</v>
      </c>
      <c r="G1186" s="23" t="s">
        <v>346</v>
      </c>
      <c r="H1186" s="23" t="s">
        <v>480</v>
      </c>
      <c r="I1186" s="29">
        <v>37.0</v>
      </c>
      <c r="J1186" s="29">
        <v>64.0</v>
      </c>
      <c r="K1186" s="29">
        <v>2574.0</v>
      </c>
      <c r="L1186" s="30">
        <f t="shared" si="8"/>
        <v>69567.56757</v>
      </c>
      <c r="M1186" s="36"/>
    </row>
    <row r="1187">
      <c r="A1187" s="57">
        <v>40483.0</v>
      </c>
      <c r="B1187" s="23" t="s">
        <v>555</v>
      </c>
      <c r="C1187" s="29">
        <v>33.0</v>
      </c>
      <c r="D1187" s="29">
        <v>15.0</v>
      </c>
      <c r="E1187" s="29">
        <v>9.0</v>
      </c>
      <c r="F1187" s="29">
        <v>3.0</v>
      </c>
      <c r="G1187" s="23" t="s">
        <v>419</v>
      </c>
      <c r="H1187" s="23" t="s">
        <v>485</v>
      </c>
      <c r="I1187" s="29">
        <v>37.0</v>
      </c>
      <c r="J1187" s="29">
        <v>69.0</v>
      </c>
      <c r="K1187" s="29">
        <v>2376.0</v>
      </c>
      <c r="L1187" s="30">
        <f t="shared" si="8"/>
        <v>64216.21622</v>
      </c>
      <c r="M1187" s="36"/>
    </row>
    <row r="1188">
      <c r="A1188" s="57">
        <v>40483.0</v>
      </c>
      <c r="B1188" s="23" t="s">
        <v>555</v>
      </c>
      <c r="C1188" s="29">
        <v>6.0</v>
      </c>
      <c r="D1188" s="29">
        <v>75.0</v>
      </c>
      <c r="E1188" s="29">
        <v>9.0</v>
      </c>
      <c r="F1188" s="29">
        <v>3.0</v>
      </c>
      <c r="G1188" s="23" t="s">
        <v>346</v>
      </c>
      <c r="H1188" s="23" t="s">
        <v>505</v>
      </c>
      <c r="I1188" s="29">
        <v>36.0</v>
      </c>
      <c r="J1188" s="29">
        <v>42.0</v>
      </c>
      <c r="K1188" s="29">
        <v>1796.0</v>
      </c>
      <c r="L1188" s="30">
        <f t="shared" si="8"/>
        <v>49888.88889</v>
      </c>
      <c r="M1188" s="36"/>
    </row>
    <row r="1189">
      <c r="A1189" s="57">
        <v>40483.0</v>
      </c>
      <c r="B1189" s="23" t="s">
        <v>555</v>
      </c>
      <c r="C1189" s="29">
        <v>13.0</v>
      </c>
      <c r="D1189" s="29">
        <v>135.0</v>
      </c>
      <c r="E1189" s="29">
        <v>9.0</v>
      </c>
      <c r="F1189" s="29">
        <v>3.0</v>
      </c>
      <c r="G1189" s="23" t="s">
        <v>394</v>
      </c>
      <c r="H1189" s="23" t="s">
        <v>473</v>
      </c>
      <c r="I1189" s="29">
        <v>36.0</v>
      </c>
      <c r="J1189" s="29">
        <v>65.0</v>
      </c>
      <c r="K1189" s="29">
        <v>1570.0</v>
      </c>
      <c r="L1189" s="30">
        <f t="shared" si="8"/>
        <v>43611.11111</v>
      </c>
      <c r="M1189" s="36"/>
    </row>
    <row r="1190">
      <c r="A1190" s="57">
        <v>40483.0</v>
      </c>
      <c r="B1190" s="23" t="s">
        <v>555</v>
      </c>
      <c r="C1190" s="29">
        <v>25.0</v>
      </c>
      <c r="D1190" s="29">
        <v>5.0</v>
      </c>
      <c r="E1190" s="29">
        <v>9.0</v>
      </c>
      <c r="F1190" s="29">
        <v>3.0</v>
      </c>
      <c r="G1190" s="23" t="s">
        <v>331</v>
      </c>
      <c r="H1190" s="23" t="s">
        <v>401</v>
      </c>
      <c r="I1190" s="29">
        <v>35.0</v>
      </c>
      <c r="J1190" s="29">
        <v>52.0</v>
      </c>
      <c r="K1190" s="29">
        <v>1994.0</v>
      </c>
      <c r="L1190" s="30">
        <f t="shared" si="8"/>
        <v>56971.42857</v>
      </c>
      <c r="M1190" s="36"/>
    </row>
    <row r="1191">
      <c r="A1191" s="57">
        <v>40483.0</v>
      </c>
      <c r="B1191" s="23" t="s">
        <v>555</v>
      </c>
      <c r="C1191" s="29">
        <v>36.0</v>
      </c>
      <c r="D1191" s="29">
        <v>55.0</v>
      </c>
      <c r="E1191" s="29">
        <v>9.0</v>
      </c>
      <c r="F1191" s="29">
        <v>3.0</v>
      </c>
      <c r="G1191" s="23" t="s">
        <v>337</v>
      </c>
      <c r="H1191" s="23" t="s">
        <v>414</v>
      </c>
      <c r="I1191" s="29">
        <v>35.0</v>
      </c>
      <c r="J1191" s="29">
        <v>59.0</v>
      </c>
      <c r="K1191" s="29">
        <v>1915.0</v>
      </c>
      <c r="L1191" s="30">
        <f t="shared" si="8"/>
        <v>54714.28571</v>
      </c>
      <c r="M1191" s="36"/>
    </row>
    <row r="1192">
      <c r="A1192" s="57">
        <v>40483.0</v>
      </c>
      <c r="B1192" s="23" t="s">
        <v>555</v>
      </c>
      <c r="C1192" s="29">
        <v>36.0</v>
      </c>
      <c r="D1192" s="29">
        <v>59.0</v>
      </c>
      <c r="E1192" s="29">
        <v>9.0</v>
      </c>
      <c r="F1192" s="29">
        <v>3.0</v>
      </c>
      <c r="G1192" s="23" t="s">
        <v>337</v>
      </c>
      <c r="H1192" s="23" t="s">
        <v>360</v>
      </c>
      <c r="I1192" s="29">
        <v>35.0</v>
      </c>
      <c r="J1192" s="29">
        <v>53.0</v>
      </c>
      <c r="K1192" s="29">
        <v>1770.0</v>
      </c>
      <c r="L1192" s="30">
        <f t="shared" si="8"/>
        <v>50571.42857</v>
      </c>
      <c r="M1192" s="36"/>
    </row>
    <row r="1193">
      <c r="A1193" s="57">
        <v>40483.0</v>
      </c>
      <c r="B1193" s="23" t="s">
        <v>555</v>
      </c>
      <c r="C1193" s="29">
        <v>42.0</v>
      </c>
      <c r="D1193" s="29">
        <v>91.0</v>
      </c>
      <c r="E1193" s="29">
        <v>9.0</v>
      </c>
      <c r="F1193" s="29">
        <v>3.0</v>
      </c>
      <c r="G1193" s="23" t="s">
        <v>361</v>
      </c>
      <c r="H1193" s="23" t="s">
        <v>433</v>
      </c>
      <c r="I1193" s="29">
        <v>35.0</v>
      </c>
      <c r="J1193" s="29">
        <v>74.0</v>
      </c>
      <c r="K1193" s="29">
        <v>2933.0</v>
      </c>
      <c r="L1193" s="30">
        <f t="shared" si="8"/>
        <v>83800</v>
      </c>
      <c r="M1193" s="36"/>
    </row>
    <row r="1194">
      <c r="A1194" s="57">
        <v>40483.0</v>
      </c>
      <c r="B1194" s="23" t="s">
        <v>555</v>
      </c>
      <c r="C1194" s="29">
        <v>42.0</v>
      </c>
      <c r="D1194" s="29">
        <v>3.0</v>
      </c>
      <c r="E1194" s="29">
        <v>9.0</v>
      </c>
      <c r="F1194" s="29">
        <v>3.0</v>
      </c>
      <c r="G1194" s="23" t="s">
        <v>361</v>
      </c>
      <c r="H1194" s="23" t="s">
        <v>454</v>
      </c>
      <c r="I1194" s="29">
        <v>34.0</v>
      </c>
      <c r="J1194" s="29">
        <v>59.0</v>
      </c>
      <c r="K1194" s="29">
        <v>1751.0</v>
      </c>
      <c r="L1194" s="30">
        <f t="shared" si="8"/>
        <v>51500</v>
      </c>
      <c r="M1194" s="36"/>
    </row>
    <row r="1195">
      <c r="A1195" s="57">
        <v>40483.0</v>
      </c>
      <c r="B1195" s="23" t="s">
        <v>555</v>
      </c>
      <c r="C1195" s="29">
        <v>12.0</v>
      </c>
      <c r="D1195" s="29">
        <v>9.0</v>
      </c>
      <c r="E1195" s="29">
        <v>9.0</v>
      </c>
      <c r="F1195" s="29">
        <v>3.0</v>
      </c>
      <c r="G1195" s="23" t="s">
        <v>344</v>
      </c>
      <c r="H1195" s="23" t="s">
        <v>482</v>
      </c>
      <c r="I1195" s="29">
        <v>33.0</v>
      </c>
      <c r="J1195" s="29">
        <v>47.0</v>
      </c>
      <c r="K1195" s="29">
        <v>1483.0</v>
      </c>
      <c r="L1195" s="30">
        <f t="shared" si="8"/>
        <v>44939.39394</v>
      </c>
      <c r="M1195" s="36"/>
    </row>
    <row r="1196">
      <c r="A1196" s="57">
        <v>40483.0</v>
      </c>
      <c r="B1196" s="23" t="s">
        <v>555</v>
      </c>
      <c r="C1196" s="29">
        <v>12.0</v>
      </c>
      <c r="D1196" s="29">
        <v>31.0</v>
      </c>
      <c r="E1196" s="29">
        <v>9.0</v>
      </c>
      <c r="F1196" s="29">
        <v>3.0</v>
      </c>
      <c r="G1196" s="23" t="s">
        <v>344</v>
      </c>
      <c r="H1196" s="23" t="s">
        <v>469</v>
      </c>
      <c r="I1196" s="29">
        <v>33.0</v>
      </c>
      <c r="J1196" s="29">
        <v>50.0</v>
      </c>
      <c r="K1196" s="29">
        <v>1577.0</v>
      </c>
      <c r="L1196" s="30">
        <f t="shared" si="8"/>
        <v>47787.87879</v>
      </c>
      <c r="M1196" s="36"/>
    </row>
    <row r="1197">
      <c r="A1197" s="57">
        <v>40483.0</v>
      </c>
      <c r="B1197" s="23" t="s">
        <v>555</v>
      </c>
      <c r="C1197" s="29">
        <v>23.0</v>
      </c>
      <c r="D1197" s="29">
        <v>31.0</v>
      </c>
      <c r="E1197" s="29">
        <v>9.0</v>
      </c>
      <c r="F1197" s="29">
        <v>3.0</v>
      </c>
      <c r="G1197" s="23" t="s">
        <v>491</v>
      </c>
      <c r="H1197" s="23" t="s">
        <v>500</v>
      </c>
      <c r="I1197" s="29">
        <v>33.0</v>
      </c>
      <c r="J1197" s="29">
        <v>53.0</v>
      </c>
      <c r="K1197" s="29">
        <v>3272.0</v>
      </c>
      <c r="L1197" s="30">
        <f t="shared" si="8"/>
        <v>99151.51515</v>
      </c>
      <c r="M1197" s="36"/>
    </row>
    <row r="1198">
      <c r="A1198" s="57">
        <v>40483.0</v>
      </c>
      <c r="B1198" s="23" t="s">
        <v>555</v>
      </c>
      <c r="C1198" s="29">
        <v>51.0</v>
      </c>
      <c r="D1198" s="29">
        <v>13.0</v>
      </c>
      <c r="E1198" s="29">
        <v>9.0</v>
      </c>
      <c r="F1198" s="29">
        <v>3.0</v>
      </c>
      <c r="G1198" s="23" t="s">
        <v>383</v>
      </c>
      <c r="H1198" s="23" t="s">
        <v>773</v>
      </c>
      <c r="I1198" s="29">
        <v>33.0</v>
      </c>
      <c r="J1198" s="29">
        <v>36.0</v>
      </c>
      <c r="K1198" s="29">
        <v>1623.0</v>
      </c>
      <c r="L1198" s="30">
        <f t="shared" si="8"/>
        <v>49181.81818</v>
      </c>
      <c r="M1198" s="36"/>
    </row>
    <row r="1199">
      <c r="A1199" s="57">
        <v>40483.0</v>
      </c>
      <c r="B1199" s="23" t="s">
        <v>555</v>
      </c>
      <c r="C1199" s="29">
        <v>13.0</v>
      </c>
      <c r="D1199" s="29">
        <v>89.0</v>
      </c>
      <c r="E1199" s="29">
        <v>9.0</v>
      </c>
      <c r="F1199" s="29">
        <v>3.0</v>
      </c>
      <c r="G1199" s="23" t="s">
        <v>394</v>
      </c>
      <c r="H1199" s="23" t="s">
        <v>1671</v>
      </c>
      <c r="I1199" s="29">
        <v>32.0</v>
      </c>
      <c r="J1199" s="29">
        <v>62.0</v>
      </c>
      <c r="K1199" s="29">
        <v>1228.0</v>
      </c>
      <c r="L1199" s="30">
        <f t="shared" si="8"/>
        <v>38375</v>
      </c>
      <c r="M1199" s="36"/>
    </row>
    <row r="1200">
      <c r="A1200" s="57">
        <v>40483.0</v>
      </c>
      <c r="B1200" s="23" t="s">
        <v>555</v>
      </c>
      <c r="C1200" s="29">
        <v>24.0</v>
      </c>
      <c r="D1200" s="29">
        <v>5.0</v>
      </c>
      <c r="E1200" s="29">
        <v>9.0</v>
      </c>
      <c r="F1200" s="29">
        <v>3.0</v>
      </c>
      <c r="G1200" s="23" t="s">
        <v>432</v>
      </c>
      <c r="H1200" s="23" t="s">
        <v>507</v>
      </c>
      <c r="I1200" s="29">
        <v>32.0</v>
      </c>
      <c r="J1200" s="29">
        <v>55.0</v>
      </c>
      <c r="K1200" s="29">
        <v>4562.0</v>
      </c>
      <c r="L1200" s="30">
        <f t="shared" si="8"/>
        <v>142562.5</v>
      </c>
      <c r="M1200" s="36"/>
    </row>
    <row r="1201">
      <c r="A1201" s="57">
        <v>40483.0</v>
      </c>
      <c r="B1201" s="23" t="s">
        <v>555</v>
      </c>
      <c r="C1201" s="29">
        <v>24.0</v>
      </c>
      <c r="D1201" s="29">
        <v>33.0</v>
      </c>
      <c r="E1201" s="29">
        <v>9.0</v>
      </c>
      <c r="F1201" s="29">
        <v>3.0</v>
      </c>
      <c r="G1201" s="23" t="s">
        <v>432</v>
      </c>
      <c r="H1201" s="23" t="s">
        <v>508</v>
      </c>
      <c r="I1201" s="29">
        <v>32.0</v>
      </c>
      <c r="J1201" s="29">
        <v>53.0</v>
      </c>
      <c r="K1201" s="29">
        <v>1222.0</v>
      </c>
      <c r="L1201" s="30">
        <f t="shared" si="8"/>
        <v>38187.5</v>
      </c>
      <c r="M1201" s="36"/>
    </row>
    <row r="1202">
      <c r="A1202" s="57">
        <v>40483.0</v>
      </c>
      <c r="B1202" s="23" t="s">
        <v>555</v>
      </c>
      <c r="C1202" s="29">
        <v>39.0</v>
      </c>
      <c r="D1202" s="29">
        <v>49.0</v>
      </c>
      <c r="E1202" s="29">
        <v>9.0</v>
      </c>
      <c r="F1202" s="29">
        <v>3.0</v>
      </c>
      <c r="G1202" s="23" t="s">
        <v>440</v>
      </c>
      <c r="H1202" s="23" t="s">
        <v>444</v>
      </c>
      <c r="I1202" s="29">
        <v>32.0</v>
      </c>
      <c r="J1202" s="29">
        <v>63.0</v>
      </c>
      <c r="K1202" s="29">
        <v>2647.0</v>
      </c>
      <c r="L1202" s="30">
        <f t="shared" si="8"/>
        <v>82718.75</v>
      </c>
      <c r="M1202" s="36"/>
    </row>
    <row r="1203">
      <c r="A1203" s="57">
        <v>40483.0</v>
      </c>
      <c r="B1203" s="23" t="s">
        <v>555</v>
      </c>
      <c r="C1203" s="29">
        <v>42.0</v>
      </c>
      <c r="D1203" s="29">
        <v>77.0</v>
      </c>
      <c r="E1203" s="29">
        <v>9.0</v>
      </c>
      <c r="F1203" s="29">
        <v>3.0</v>
      </c>
      <c r="G1203" s="23" t="s">
        <v>361</v>
      </c>
      <c r="H1203" s="23" t="s">
        <v>1156</v>
      </c>
      <c r="I1203" s="29">
        <v>32.0</v>
      </c>
      <c r="J1203" s="29">
        <v>55.0</v>
      </c>
      <c r="K1203" s="29">
        <v>1110.0</v>
      </c>
      <c r="L1203" s="30">
        <f t="shared" si="8"/>
        <v>34687.5</v>
      </c>
      <c r="M1203" s="36"/>
    </row>
    <row r="1204">
      <c r="A1204" s="57">
        <v>40483.0</v>
      </c>
      <c r="B1204" s="23" t="s">
        <v>555</v>
      </c>
      <c r="C1204" s="29">
        <v>6.0</v>
      </c>
      <c r="D1204" s="29">
        <v>1.0</v>
      </c>
      <c r="E1204" s="29">
        <v>9.0</v>
      </c>
      <c r="F1204" s="29">
        <v>3.0</v>
      </c>
      <c r="G1204" s="23" t="s">
        <v>346</v>
      </c>
      <c r="H1204" s="23" t="s">
        <v>697</v>
      </c>
      <c r="I1204" s="29">
        <v>31.0</v>
      </c>
      <c r="J1204" s="29">
        <v>46.0</v>
      </c>
      <c r="K1204" s="29">
        <v>1614.0</v>
      </c>
      <c r="L1204" s="30">
        <f t="shared" si="8"/>
        <v>52064.51613</v>
      </c>
      <c r="M1204" s="36"/>
    </row>
    <row r="1205">
      <c r="A1205" s="57">
        <v>40483.0</v>
      </c>
      <c r="B1205" s="23" t="s">
        <v>555</v>
      </c>
      <c r="C1205" s="29">
        <v>42.0</v>
      </c>
      <c r="D1205" s="29">
        <v>29.0</v>
      </c>
      <c r="E1205" s="29">
        <v>9.0</v>
      </c>
      <c r="F1205" s="29">
        <v>3.0</v>
      </c>
      <c r="G1205" s="23" t="s">
        <v>361</v>
      </c>
      <c r="H1205" s="23" t="s">
        <v>496</v>
      </c>
      <c r="I1205" s="29">
        <v>31.0</v>
      </c>
      <c r="J1205" s="29">
        <v>68.0</v>
      </c>
      <c r="K1205" s="29">
        <v>2544.0</v>
      </c>
      <c r="L1205" s="30">
        <f t="shared" si="8"/>
        <v>82064.51613</v>
      </c>
      <c r="M1205" s="36"/>
    </row>
    <row r="1206">
      <c r="A1206" s="57">
        <v>40483.0</v>
      </c>
      <c r="B1206" s="23" t="s">
        <v>555</v>
      </c>
      <c r="C1206" s="29">
        <v>12.0</v>
      </c>
      <c r="D1206" s="29">
        <v>111.0</v>
      </c>
      <c r="E1206" s="29">
        <v>9.0</v>
      </c>
      <c r="F1206" s="29">
        <v>3.0</v>
      </c>
      <c r="G1206" s="23" t="s">
        <v>344</v>
      </c>
      <c r="H1206" s="23" t="s">
        <v>1767</v>
      </c>
      <c r="I1206" s="29">
        <v>30.0</v>
      </c>
      <c r="J1206" s="29">
        <v>50.0</v>
      </c>
      <c r="K1206" s="29">
        <v>1255.0</v>
      </c>
      <c r="L1206" s="30">
        <f t="shared" si="8"/>
        <v>41833.33333</v>
      </c>
      <c r="M1206" s="36"/>
    </row>
    <row r="1207">
      <c r="A1207" s="57">
        <v>40483.0</v>
      </c>
      <c r="B1207" s="23" t="s">
        <v>555</v>
      </c>
      <c r="C1207" s="29">
        <v>48.0</v>
      </c>
      <c r="D1207" s="29">
        <v>29.0</v>
      </c>
      <c r="E1207" s="29">
        <v>9.0</v>
      </c>
      <c r="F1207" s="29">
        <v>3.0</v>
      </c>
      <c r="G1207" s="23" t="s">
        <v>369</v>
      </c>
      <c r="H1207" s="23" t="s">
        <v>457</v>
      </c>
      <c r="I1207" s="29">
        <v>30.0</v>
      </c>
      <c r="J1207" s="29">
        <v>62.0</v>
      </c>
      <c r="K1207" s="29">
        <v>1363.0</v>
      </c>
      <c r="L1207" s="30">
        <f t="shared" si="8"/>
        <v>45433.33333</v>
      </c>
      <c r="M1207" s="36"/>
    </row>
    <row r="1208">
      <c r="A1208" s="57">
        <v>40483.0</v>
      </c>
      <c r="B1208" s="23" t="s">
        <v>555</v>
      </c>
      <c r="C1208" s="29">
        <v>48.0</v>
      </c>
      <c r="D1208" s="29">
        <v>439.0</v>
      </c>
      <c r="E1208" s="29">
        <v>9.0</v>
      </c>
      <c r="F1208" s="29">
        <v>3.0</v>
      </c>
      <c r="G1208" s="23" t="s">
        <v>369</v>
      </c>
      <c r="H1208" s="23" t="s">
        <v>764</v>
      </c>
      <c r="I1208" s="29">
        <v>29.0</v>
      </c>
      <c r="J1208" s="29">
        <v>59.0</v>
      </c>
      <c r="K1208" s="29">
        <v>1898.0</v>
      </c>
      <c r="L1208" s="30">
        <f t="shared" si="8"/>
        <v>65448.27586</v>
      </c>
      <c r="M1208" s="36"/>
    </row>
    <row r="1209">
      <c r="A1209" s="57">
        <v>40483.0</v>
      </c>
      <c r="B1209" s="23" t="s">
        <v>555</v>
      </c>
      <c r="C1209" s="29">
        <v>12.0</v>
      </c>
      <c r="D1209" s="29">
        <v>81.0</v>
      </c>
      <c r="E1209" s="29">
        <v>9.0</v>
      </c>
      <c r="F1209" s="29">
        <v>3.0</v>
      </c>
      <c r="G1209" s="23" t="s">
        <v>344</v>
      </c>
      <c r="H1209" s="23" t="s">
        <v>499</v>
      </c>
      <c r="I1209" s="29">
        <v>28.0</v>
      </c>
      <c r="J1209" s="29">
        <v>54.0</v>
      </c>
      <c r="K1209" s="29">
        <v>2720.0</v>
      </c>
      <c r="L1209" s="30">
        <f t="shared" si="8"/>
        <v>97142.85714</v>
      </c>
      <c r="M1209" s="36"/>
    </row>
    <row r="1210">
      <c r="A1210" s="57">
        <v>40483.0</v>
      </c>
      <c r="B1210" s="23" t="s">
        <v>555</v>
      </c>
      <c r="C1210" s="29">
        <v>13.0</v>
      </c>
      <c r="D1210" s="29">
        <v>67.0</v>
      </c>
      <c r="E1210" s="29">
        <v>9.0</v>
      </c>
      <c r="F1210" s="29">
        <v>3.0</v>
      </c>
      <c r="G1210" s="23" t="s">
        <v>394</v>
      </c>
      <c r="H1210" s="23" t="s">
        <v>506</v>
      </c>
      <c r="I1210" s="29">
        <v>28.0</v>
      </c>
      <c r="J1210" s="29">
        <v>50.0</v>
      </c>
      <c r="K1210" s="29">
        <v>1339.0</v>
      </c>
      <c r="L1210" s="30">
        <f t="shared" si="8"/>
        <v>47821.42857</v>
      </c>
      <c r="M1210" s="36"/>
    </row>
    <row r="1211">
      <c r="A1211" s="57">
        <v>40483.0</v>
      </c>
      <c r="B1211" s="23" t="s">
        <v>555</v>
      </c>
      <c r="C1211" s="29">
        <v>34.0</v>
      </c>
      <c r="D1211" s="29">
        <v>13.0</v>
      </c>
      <c r="E1211" s="29">
        <v>9.0</v>
      </c>
      <c r="F1211" s="29">
        <v>3.0</v>
      </c>
      <c r="G1211" s="23" t="s">
        <v>375</v>
      </c>
      <c r="H1211" s="23" t="s">
        <v>364</v>
      </c>
      <c r="I1211" s="29">
        <v>28.0</v>
      </c>
      <c r="J1211" s="29">
        <v>50.0</v>
      </c>
      <c r="K1211" s="29">
        <v>1158.0</v>
      </c>
      <c r="L1211" s="30">
        <f t="shared" si="8"/>
        <v>41357.14286</v>
      </c>
      <c r="M1211" s="36"/>
    </row>
    <row r="1212">
      <c r="A1212" s="57">
        <v>40483.0</v>
      </c>
      <c r="B1212" s="23" t="s">
        <v>555</v>
      </c>
      <c r="C1212" s="29">
        <v>6.0</v>
      </c>
      <c r="D1212" s="29">
        <v>65.0</v>
      </c>
      <c r="E1212" s="29">
        <v>9.0</v>
      </c>
      <c r="F1212" s="29">
        <v>3.0</v>
      </c>
      <c r="G1212" s="23" t="s">
        <v>346</v>
      </c>
      <c r="H1212" s="23" t="s">
        <v>844</v>
      </c>
      <c r="I1212" s="29">
        <v>27.0</v>
      </c>
      <c r="J1212" s="29">
        <v>40.0</v>
      </c>
      <c r="K1212" s="29">
        <v>1122.0</v>
      </c>
      <c r="L1212" s="30">
        <f t="shared" si="8"/>
        <v>41555.55556</v>
      </c>
      <c r="M1212" s="36"/>
    </row>
    <row r="1213">
      <c r="A1213" s="57">
        <v>40483.0</v>
      </c>
      <c r="B1213" s="23" t="s">
        <v>555</v>
      </c>
      <c r="C1213" s="29">
        <v>12.0</v>
      </c>
      <c r="D1213" s="29">
        <v>21.0</v>
      </c>
      <c r="E1213" s="29">
        <v>9.0</v>
      </c>
      <c r="F1213" s="29">
        <v>3.0</v>
      </c>
      <c r="G1213" s="23" t="s">
        <v>344</v>
      </c>
      <c r="H1213" s="23" t="s">
        <v>498</v>
      </c>
      <c r="I1213" s="29">
        <v>27.0</v>
      </c>
      <c r="J1213" s="29">
        <v>54.0</v>
      </c>
      <c r="K1213" s="29">
        <v>2450.0</v>
      </c>
      <c r="L1213" s="30">
        <f t="shared" si="8"/>
        <v>90740.74074</v>
      </c>
      <c r="M1213" s="36"/>
    </row>
    <row r="1214">
      <c r="A1214" s="57">
        <v>40483.0</v>
      </c>
      <c r="B1214" s="23" t="s">
        <v>555</v>
      </c>
      <c r="C1214" s="29">
        <v>25.0</v>
      </c>
      <c r="D1214" s="29">
        <v>23.0</v>
      </c>
      <c r="E1214" s="29">
        <v>9.0</v>
      </c>
      <c r="F1214" s="29">
        <v>3.0</v>
      </c>
      <c r="G1214" s="23" t="s">
        <v>331</v>
      </c>
      <c r="H1214" s="23" t="s">
        <v>474</v>
      </c>
      <c r="I1214" s="29">
        <v>27.0</v>
      </c>
      <c r="J1214" s="29">
        <v>40.0</v>
      </c>
      <c r="K1214" s="29">
        <v>1593.0</v>
      </c>
      <c r="L1214" s="30">
        <f t="shared" si="8"/>
        <v>59000</v>
      </c>
      <c r="M1214" s="36"/>
    </row>
    <row r="1215">
      <c r="A1215" s="57">
        <v>40483.0</v>
      </c>
      <c r="B1215" s="23" t="s">
        <v>555</v>
      </c>
      <c r="C1215" s="29">
        <v>10.0</v>
      </c>
      <c r="D1215" s="29">
        <v>3.0</v>
      </c>
      <c r="E1215" s="29">
        <v>9.0</v>
      </c>
      <c r="F1215" s="29">
        <v>3.0</v>
      </c>
      <c r="G1215" s="23" t="s">
        <v>486</v>
      </c>
      <c r="H1215" s="23" t="s">
        <v>487</v>
      </c>
      <c r="I1215" s="29">
        <v>25.0</v>
      </c>
      <c r="J1215" s="29">
        <v>42.0</v>
      </c>
      <c r="K1215" s="29">
        <v>1548.0</v>
      </c>
      <c r="L1215" s="30">
        <f t="shared" si="8"/>
        <v>61920</v>
      </c>
      <c r="M1215" s="36"/>
    </row>
    <row r="1216">
      <c r="A1216" s="57">
        <v>40483.0</v>
      </c>
      <c r="B1216" s="23" t="s">
        <v>555</v>
      </c>
      <c r="C1216" s="29">
        <v>23.0</v>
      </c>
      <c r="D1216" s="29">
        <v>3.0</v>
      </c>
      <c r="E1216" s="29">
        <v>9.0</v>
      </c>
      <c r="F1216" s="29">
        <v>3.0</v>
      </c>
      <c r="G1216" s="23" t="s">
        <v>491</v>
      </c>
      <c r="H1216" s="23" t="s">
        <v>1422</v>
      </c>
      <c r="I1216" s="29">
        <v>25.0</v>
      </c>
      <c r="J1216" s="29">
        <v>40.0</v>
      </c>
      <c r="K1216" s="29">
        <v>873.0</v>
      </c>
      <c r="L1216" s="30">
        <f t="shared" si="8"/>
        <v>34920</v>
      </c>
      <c r="M1216" s="36"/>
    </row>
    <row r="1217">
      <c r="A1217" s="57">
        <v>40483.0</v>
      </c>
      <c r="B1217" s="23" t="s">
        <v>555</v>
      </c>
      <c r="C1217" s="29">
        <v>25.0</v>
      </c>
      <c r="D1217" s="29">
        <v>3.0</v>
      </c>
      <c r="E1217" s="29">
        <v>9.0</v>
      </c>
      <c r="F1217" s="29">
        <v>3.0</v>
      </c>
      <c r="G1217" s="23" t="s">
        <v>331</v>
      </c>
      <c r="H1217" s="23" t="s">
        <v>435</v>
      </c>
      <c r="I1217" s="29">
        <v>25.0</v>
      </c>
      <c r="J1217" s="29">
        <v>35.0</v>
      </c>
      <c r="K1217" s="29">
        <v>1623.0</v>
      </c>
      <c r="L1217" s="30">
        <f t="shared" si="8"/>
        <v>64920</v>
      </c>
      <c r="M1217" s="36"/>
    </row>
    <row r="1218">
      <c r="A1218" s="57">
        <v>40483.0</v>
      </c>
      <c r="B1218" s="23" t="s">
        <v>555</v>
      </c>
      <c r="C1218" s="29">
        <v>29.0</v>
      </c>
      <c r="D1218" s="29">
        <v>189.0</v>
      </c>
      <c r="E1218" s="29">
        <v>9.0</v>
      </c>
      <c r="F1218" s="29">
        <v>3.0</v>
      </c>
      <c r="G1218" s="23" t="s">
        <v>1358</v>
      </c>
      <c r="H1218" s="23" t="s">
        <v>1773</v>
      </c>
      <c r="I1218" s="29">
        <v>25.0</v>
      </c>
      <c r="J1218" s="29">
        <v>45.0</v>
      </c>
      <c r="K1218" s="29">
        <v>2688.0</v>
      </c>
      <c r="L1218" s="30">
        <f t="shared" si="8"/>
        <v>107520</v>
      </c>
      <c r="M1218" s="36"/>
    </row>
    <row r="1219">
      <c r="A1219" s="57">
        <v>40483.0</v>
      </c>
      <c r="B1219" s="23" t="s">
        <v>555</v>
      </c>
      <c r="C1219" s="29">
        <v>36.0</v>
      </c>
      <c r="D1219" s="29">
        <v>1.0</v>
      </c>
      <c r="E1219" s="29">
        <v>9.0</v>
      </c>
      <c r="F1219" s="29">
        <v>3.0</v>
      </c>
      <c r="G1219" s="23" t="s">
        <v>337</v>
      </c>
      <c r="H1219" s="23" t="s">
        <v>475</v>
      </c>
      <c r="I1219" s="29">
        <v>25.0</v>
      </c>
      <c r="J1219" s="29">
        <v>35.0</v>
      </c>
      <c r="K1219" s="29">
        <v>813.0</v>
      </c>
      <c r="L1219" s="30">
        <f t="shared" si="8"/>
        <v>32520</v>
      </c>
      <c r="M1219" s="36"/>
    </row>
    <row r="1220">
      <c r="A1220" s="57">
        <v>40483.0</v>
      </c>
      <c r="B1220" s="23" t="s">
        <v>555</v>
      </c>
      <c r="C1220" s="29">
        <v>36.0</v>
      </c>
      <c r="D1220" s="29">
        <v>67.0</v>
      </c>
      <c r="E1220" s="29">
        <v>9.0</v>
      </c>
      <c r="F1220" s="29">
        <v>3.0</v>
      </c>
      <c r="G1220" s="23" t="s">
        <v>337</v>
      </c>
      <c r="H1220" s="23" t="s">
        <v>502</v>
      </c>
      <c r="I1220" s="29">
        <v>25.0</v>
      </c>
      <c r="J1220" s="29">
        <v>37.0</v>
      </c>
      <c r="K1220" s="29">
        <v>1200.0</v>
      </c>
      <c r="L1220" s="30">
        <f t="shared" si="8"/>
        <v>48000</v>
      </c>
      <c r="M1220" s="36"/>
    </row>
    <row r="1221">
      <c r="A1221" s="57">
        <v>40483.0</v>
      </c>
      <c r="B1221" s="23" t="s">
        <v>555</v>
      </c>
      <c r="C1221" s="29">
        <v>45.0</v>
      </c>
      <c r="D1221" s="29">
        <v>45.0</v>
      </c>
      <c r="E1221" s="29">
        <v>9.0</v>
      </c>
      <c r="F1221" s="29">
        <v>3.0</v>
      </c>
      <c r="G1221" s="23" t="s">
        <v>624</v>
      </c>
      <c r="H1221" s="23" t="s">
        <v>1373</v>
      </c>
      <c r="I1221" s="29">
        <v>25.0</v>
      </c>
      <c r="J1221" s="29">
        <v>50.0</v>
      </c>
      <c r="K1221" s="29">
        <v>1341.0</v>
      </c>
      <c r="L1221" s="30">
        <f t="shared" si="8"/>
        <v>53640</v>
      </c>
      <c r="M1221" s="36"/>
    </row>
    <row r="1222">
      <c r="A1222" s="57">
        <v>40483.0</v>
      </c>
      <c r="B1222" s="23" t="s">
        <v>555</v>
      </c>
      <c r="C1222" s="29">
        <v>37.0</v>
      </c>
      <c r="D1222" s="29">
        <v>51.0</v>
      </c>
      <c r="E1222" s="29">
        <v>9.0</v>
      </c>
      <c r="F1222" s="29">
        <v>3.0</v>
      </c>
      <c r="G1222" s="23" t="s">
        <v>389</v>
      </c>
      <c r="H1222" s="23" t="s">
        <v>493</v>
      </c>
      <c r="I1222" s="29">
        <v>24.0</v>
      </c>
      <c r="J1222" s="29">
        <v>40.0</v>
      </c>
      <c r="K1222" s="29">
        <v>543.0</v>
      </c>
      <c r="L1222" s="30">
        <f t="shared" si="8"/>
        <v>22625</v>
      </c>
      <c r="M1222" s="36"/>
    </row>
    <row r="1223">
      <c r="A1223" s="57">
        <v>40483.0</v>
      </c>
      <c r="B1223" s="23" t="s">
        <v>555</v>
      </c>
      <c r="C1223" s="29">
        <v>48.0</v>
      </c>
      <c r="D1223" s="29">
        <v>85.0</v>
      </c>
      <c r="E1223" s="29">
        <v>9.0</v>
      </c>
      <c r="F1223" s="29">
        <v>3.0</v>
      </c>
      <c r="G1223" s="23" t="s">
        <v>369</v>
      </c>
      <c r="H1223" s="23" t="s">
        <v>760</v>
      </c>
      <c r="I1223" s="29">
        <v>24.0</v>
      </c>
      <c r="J1223" s="29">
        <v>54.0</v>
      </c>
      <c r="K1223" s="29">
        <v>1927.0</v>
      </c>
      <c r="L1223" s="30">
        <f t="shared" si="8"/>
        <v>80291.66667</v>
      </c>
      <c r="M1223" s="36"/>
    </row>
    <row r="1224">
      <c r="A1224" s="57">
        <v>40483.0</v>
      </c>
      <c r="B1224" s="23" t="s">
        <v>555</v>
      </c>
      <c r="C1224" s="29">
        <v>8.0</v>
      </c>
      <c r="D1224" s="29">
        <v>13.0</v>
      </c>
      <c r="E1224" s="29">
        <v>9.0</v>
      </c>
      <c r="F1224" s="29">
        <v>3.0</v>
      </c>
      <c r="G1224" s="23" t="s">
        <v>739</v>
      </c>
      <c r="H1224" s="23" t="s">
        <v>882</v>
      </c>
      <c r="I1224" s="29">
        <v>23.0</v>
      </c>
      <c r="J1224" s="29">
        <v>36.0</v>
      </c>
      <c r="K1224" s="29">
        <v>1315.0</v>
      </c>
      <c r="L1224" s="30">
        <f t="shared" si="8"/>
        <v>57173.91304</v>
      </c>
      <c r="M1224" s="36"/>
    </row>
    <row r="1225">
      <c r="A1225" s="57">
        <v>40483.0</v>
      </c>
      <c r="B1225" s="23" t="s">
        <v>555</v>
      </c>
      <c r="C1225" s="29">
        <v>12.0</v>
      </c>
      <c r="D1225" s="29">
        <v>83.0</v>
      </c>
      <c r="E1225" s="29">
        <v>9.0</v>
      </c>
      <c r="F1225" s="29">
        <v>3.0</v>
      </c>
      <c r="G1225" s="23" t="s">
        <v>344</v>
      </c>
      <c r="H1225" s="23" t="s">
        <v>864</v>
      </c>
      <c r="I1225" s="29">
        <v>23.0</v>
      </c>
      <c r="J1225" s="29">
        <v>40.0</v>
      </c>
      <c r="K1225" s="29">
        <v>1120.0</v>
      </c>
      <c r="L1225" s="30">
        <f t="shared" si="8"/>
        <v>48695.65217</v>
      </c>
      <c r="M1225" s="36"/>
    </row>
    <row r="1226">
      <c r="A1226" s="57">
        <v>40483.0</v>
      </c>
      <c r="B1226" s="23" t="s">
        <v>555</v>
      </c>
      <c r="C1226" s="29">
        <v>12.0</v>
      </c>
      <c r="D1226" s="29">
        <v>101.0</v>
      </c>
      <c r="E1226" s="29">
        <v>9.0</v>
      </c>
      <c r="F1226" s="29">
        <v>3.0</v>
      </c>
      <c r="G1226" s="23" t="s">
        <v>344</v>
      </c>
      <c r="H1226" s="23" t="s">
        <v>483</v>
      </c>
      <c r="I1226" s="29">
        <v>23.0</v>
      </c>
      <c r="J1226" s="29">
        <v>41.0</v>
      </c>
      <c r="K1226" s="29">
        <v>1557.0</v>
      </c>
      <c r="L1226" s="30">
        <f t="shared" si="8"/>
        <v>67695.65217</v>
      </c>
      <c r="M1226" s="36"/>
    </row>
    <row r="1227">
      <c r="A1227" s="57">
        <v>40483.0</v>
      </c>
      <c r="B1227" s="23" t="s">
        <v>555</v>
      </c>
      <c r="C1227" s="29">
        <v>27.0</v>
      </c>
      <c r="D1227" s="29">
        <v>53.0</v>
      </c>
      <c r="E1227" s="29">
        <v>9.0</v>
      </c>
      <c r="F1227" s="29">
        <v>3.0</v>
      </c>
      <c r="G1227" s="23" t="s">
        <v>410</v>
      </c>
      <c r="H1227" s="23" t="s">
        <v>411</v>
      </c>
      <c r="I1227" s="29">
        <v>23.0</v>
      </c>
      <c r="J1227" s="29">
        <v>39.0</v>
      </c>
      <c r="K1227" s="29">
        <v>3278.0</v>
      </c>
      <c r="L1227" s="30">
        <f t="shared" si="8"/>
        <v>142521.7391</v>
      </c>
      <c r="M1227" s="36"/>
    </row>
    <row r="1228">
      <c r="A1228" s="57">
        <v>40483.0</v>
      </c>
      <c r="B1228" s="23" t="s">
        <v>555</v>
      </c>
      <c r="C1228" s="29">
        <v>34.0</v>
      </c>
      <c r="D1228" s="29">
        <v>39.0</v>
      </c>
      <c r="E1228" s="29">
        <v>9.0</v>
      </c>
      <c r="F1228" s="29">
        <v>3.0</v>
      </c>
      <c r="G1228" s="23" t="s">
        <v>375</v>
      </c>
      <c r="H1228" s="23" t="s">
        <v>511</v>
      </c>
      <c r="I1228" s="29">
        <v>23.0</v>
      </c>
      <c r="J1228" s="29">
        <v>44.0</v>
      </c>
      <c r="K1228" s="29">
        <v>1386.0</v>
      </c>
      <c r="L1228" s="30">
        <f t="shared" si="8"/>
        <v>60260.86957</v>
      </c>
      <c r="M1228" s="36"/>
    </row>
    <row r="1229">
      <c r="A1229" s="57">
        <v>40483.0</v>
      </c>
      <c r="B1229" s="23" t="s">
        <v>555</v>
      </c>
      <c r="C1229" s="29">
        <v>45.0</v>
      </c>
      <c r="D1229" s="29">
        <v>19.0</v>
      </c>
      <c r="E1229" s="29">
        <v>9.0</v>
      </c>
      <c r="F1229" s="29">
        <v>3.0</v>
      </c>
      <c r="G1229" s="23" t="s">
        <v>624</v>
      </c>
      <c r="H1229" s="23" t="s">
        <v>732</v>
      </c>
      <c r="I1229" s="29">
        <v>23.0</v>
      </c>
      <c r="J1229" s="29">
        <v>42.0</v>
      </c>
      <c r="K1229" s="29">
        <v>1128.0</v>
      </c>
      <c r="L1229" s="30">
        <f t="shared" si="8"/>
        <v>49043.47826</v>
      </c>
      <c r="M1229" s="36"/>
    </row>
    <row r="1230">
      <c r="A1230" s="57">
        <v>40483.0</v>
      </c>
      <c r="B1230" s="23" t="s">
        <v>555</v>
      </c>
      <c r="C1230" s="29">
        <v>47.0</v>
      </c>
      <c r="D1230" s="29">
        <v>37.0</v>
      </c>
      <c r="E1230" s="29">
        <v>9.0</v>
      </c>
      <c r="F1230" s="29">
        <v>3.0</v>
      </c>
      <c r="G1230" s="23" t="s">
        <v>1289</v>
      </c>
      <c r="H1230" s="23" t="s">
        <v>1291</v>
      </c>
      <c r="I1230" s="29">
        <v>23.0</v>
      </c>
      <c r="J1230" s="29">
        <v>34.0</v>
      </c>
      <c r="K1230" s="29">
        <v>1185.0</v>
      </c>
      <c r="L1230" s="30">
        <f t="shared" si="8"/>
        <v>51521.73913</v>
      </c>
      <c r="M1230" s="36"/>
    </row>
    <row r="1231">
      <c r="A1231" s="57">
        <v>40483.0</v>
      </c>
      <c r="B1231" s="23" t="s">
        <v>555</v>
      </c>
      <c r="C1231" s="29">
        <v>33.0</v>
      </c>
      <c r="D1231" s="29">
        <v>13.0</v>
      </c>
      <c r="E1231" s="29">
        <v>9.0</v>
      </c>
      <c r="F1231" s="29">
        <v>3.0</v>
      </c>
      <c r="G1231" s="23" t="s">
        <v>419</v>
      </c>
      <c r="H1231" s="23" t="s">
        <v>501</v>
      </c>
      <c r="I1231" s="29">
        <v>22.0</v>
      </c>
      <c r="J1231" s="29">
        <v>31.0</v>
      </c>
      <c r="K1231" s="29">
        <v>912.0</v>
      </c>
      <c r="L1231" s="30">
        <f t="shared" si="8"/>
        <v>41454.54545</v>
      </c>
      <c r="M1231" s="36"/>
    </row>
    <row r="1232">
      <c r="A1232" s="57">
        <v>40483.0</v>
      </c>
      <c r="B1232" s="23" t="s">
        <v>555</v>
      </c>
      <c r="C1232" s="29">
        <v>34.0</v>
      </c>
      <c r="D1232" s="29">
        <v>27.0</v>
      </c>
      <c r="E1232" s="29">
        <v>9.0</v>
      </c>
      <c r="F1232" s="29">
        <v>3.0</v>
      </c>
      <c r="G1232" s="23" t="s">
        <v>375</v>
      </c>
      <c r="H1232" s="23" t="s">
        <v>438</v>
      </c>
      <c r="I1232" s="29">
        <v>22.0</v>
      </c>
      <c r="J1232" s="29">
        <v>52.0</v>
      </c>
      <c r="K1232" s="29">
        <v>2257.0</v>
      </c>
      <c r="L1232" s="30">
        <f t="shared" si="8"/>
        <v>102590.9091</v>
      </c>
      <c r="M1232" s="36"/>
    </row>
    <row r="1233">
      <c r="A1233" s="57">
        <v>40483.0</v>
      </c>
      <c r="B1233" s="23" t="s">
        <v>555</v>
      </c>
      <c r="C1233" s="29">
        <v>48.0</v>
      </c>
      <c r="D1233" s="29">
        <v>141.0</v>
      </c>
      <c r="E1233" s="29">
        <v>9.0</v>
      </c>
      <c r="F1233" s="29">
        <v>3.0</v>
      </c>
      <c r="G1233" s="23" t="s">
        <v>369</v>
      </c>
      <c r="H1233" s="23" t="s">
        <v>848</v>
      </c>
      <c r="I1233" s="29">
        <v>22.0</v>
      </c>
      <c r="J1233" s="29">
        <v>36.0</v>
      </c>
      <c r="K1233" s="29">
        <v>1085.0</v>
      </c>
      <c r="L1233" s="30">
        <f t="shared" si="8"/>
        <v>49318.18182</v>
      </c>
      <c r="M1233" s="36"/>
    </row>
    <row r="1234">
      <c r="A1234" s="57">
        <v>40483.0</v>
      </c>
      <c r="B1234" s="23" t="s">
        <v>555</v>
      </c>
      <c r="C1234" s="29">
        <v>12.0</v>
      </c>
      <c r="D1234" s="29">
        <v>117.0</v>
      </c>
      <c r="E1234" s="29">
        <v>9.0</v>
      </c>
      <c r="F1234" s="29">
        <v>3.0</v>
      </c>
      <c r="G1234" s="23" t="s">
        <v>344</v>
      </c>
      <c r="H1234" s="23" t="s">
        <v>816</v>
      </c>
      <c r="I1234" s="29">
        <v>21.0</v>
      </c>
      <c r="J1234" s="29">
        <v>34.0</v>
      </c>
      <c r="K1234" s="29">
        <v>4797.0</v>
      </c>
      <c r="L1234" s="30">
        <f t="shared" si="8"/>
        <v>228428.5714</v>
      </c>
      <c r="M1234" s="36"/>
    </row>
    <row r="1235">
      <c r="A1235" s="57">
        <v>40483.0</v>
      </c>
      <c r="B1235" s="23" t="s">
        <v>555</v>
      </c>
      <c r="C1235" s="29">
        <v>39.0</v>
      </c>
      <c r="D1235" s="29">
        <v>35.0</v>
      </c>
      <c r="E1235" s="29">
        <v>9.0</v>
      </c>
      <c r="F1235" s="29">
        <v>3.0</v>
      </c>
      <c r="G1235" s="23" t="s">
        <v>440</v>
      </c>
      <c r="H1235" s="23" t="s">
        <v>441</v>
      </c>
      <c r="I1235" s="29">
        <v>21.0</v>
      </c>
      <c r="J1235" s="29">
        <v>43.0</v>
      </c>
      <c r="K1235" s="29">
        <v>1433.0</v>
      </c>
      <c r="L1235" s="30">
        <f t="shared" si="8"/>
        <v>68238.09524</v>
      </c>
      <c r="M1235" s="36"/>
    </row>
    <row r="1236">
      <c r="A1236" s="57">
        <v>40483.0</v>
      </c>
      <c r="B1236" s="23" t="s">
        <v>555</v>
      </c>
      <c r="C1236" s="29">
        <v>44.0</v>
      </c>
      <c r="D1236" s="29">
        <v>3.0</v>
      </c>
      <c r="E1236" s="29">
        <v>9.0</v>
      </c>
      <c r="F1236" s="29">
        <v>3.0</v>
      </c>
      <c r="G1236" s="23" t="s">
        <v>352</v>
      </c>
      <c r="H1236" s="23" t="s">
        <v>465</v>
      </c>
      <c r="I1236" s="29">
        <v>21.0</v>
      </c>
      <c r="J1236" s="29">
        <v>27.0</v>
      </c>
      <c r="K1236" s="29">
        <v>897.0</v>
      </c>
      <c r="L1236" s="30">
        <f t="shared" si="8"/>
        <v>42714.28571</v>
      </c>
      <c r="M1236" s="36"/>
    </row>
    <row r="1237">
      <c r="A1237" s="57">
        <v>40483.0</v>
      </c>
      <c r="B1237" s="23" t="s">
        <v>555</v>
      </c>
      <c r="C1237" s="29">
        <v>12.0</v>
      </c>
      <c r="D1237" s="29">
        <v>69.0</v>
      </c>
      <c r="E1237" s="29">
        <v>9.0</v>
      </c>
      <c r="F1237" s="29">
        <v>3.0</v>
      </c>
      <c r="G1237" s="23" t="s">
        <v>344</v>
      </c>
      <c r="H1237" s="23" t="s">
        <v>800</v>
      </c>
      <c r="I1237" s="29">
        <v>20.0</v>
      </c>
      <c r="J1237" s="29">
        <v>42.0</v>
      </c>
      <c r="K1237" s="29">
        <v>1285.0</v>
      </c>
      <c r="L1237" s="30">
        <f t="shared" si="8"/>
        <v>64250</v>
      </c>
      <c r="M1237" s="36"/>
    </row>
    <row r="1238">
      <c r="A1238" s="57">
        <v>40483.0</v>
      </c>
      <c r="B1238" s="23" t="s">
        <v>555</v>
      </c>
      <c r="C1238" s="29">
        <v>15.0</v>
      </c>
      <c r="D1238" s="29">
        <v>3.0</v>
      </c>
      <c r="E1238" s="29">
        <v>9.0</v>
      </c>
      <c r="F1238" s="29">
        <v>3.0</v>
      </c>
      <c r="G1238" s="23" t="s">
        <v>829</v>
      </c>
      <c r="H1238" s="23" t="s">
        <v>830</v>
      </c>
      <c r="I1238" s="29">
        <v>20.0</v>
      </c>
      <c r="J1238" s="29">
        <v>25.0</v>
      </c>
      <c r="K1238" s="29">
        <v>551.0</v>
      </c>
      <c r="L1238" s="30">
        <f t="shared" si="8"/>
        <v>27550</v>
      </c>
      <c r="M1238" s="36"/>
    </row>
    <row r="1239">
      <c r="A1239" s="57">
        <v>40483.0</v>
      </c>
      <c r="B1239" s="23" t="s">
        <v>555</v>
      </c>
      <c r="C1239" s="29">
        <v>25.0</v>
      </c>
      <c r="D1239" s="29">
        <v>11.0</v>
      </c>
      <c r="E1239" s="29">
        <v>9.0</v>
      </c>
      <c r="F1239" s="29">
        <v>3.0</v>
      </c>
      <c r="G1239" s="23" t="s">
        <v>331</v>
      </c>
      <c r="H1239" s="23" t="s">
        <v>444</v>
      </c>
      <c r="I1239" s="29">
        <v>20.0</v>
      </c>
      <c r="J1239" s="29">
        <v>33.0</v>
      </c>
      <c r="K1239" s="29">
        <v>807.0</v>
      </c>
      <c r="L1239" s="30">
        <f t="shared" si="8"/>
        <v>40350</v>
      </c>
      <c r="M1239" s="36"/>
    </row>
    <row r="1240">
      <c r="A1240" s="57">
        <v>40483.0</v>
      </c>
      <c r="B1240" s="23" t="s">
        <v>555</v>
      </c>
      <c r="C1240" s="29">
        <v>34.0</v>
      </c>
      <c r="D1240" s="29">
        <v>25.0</v>
      </c>
      <c r="E1240" s="29">
        <v>9.0</v>
      </c>
      <c r="F1240" s="29">
        <v>3.0</v>
      </c>
      <c r="G1240" s="23" t="s">
        <v>375</v>
      </c>
      <c r="H1240" s="23" t="s">
        <v>1398</v>
      </c>
      <c r="I1240" s="29">
        <v>20.0</v>
      </c>
      <c r="J1240" s="29">
        <v>38.0</v>
      </c>
      <c r="K1240" s="29">
        <v>913.0</v>
      </c>
      <c r="L1240" s="30">
        <f t="shared" si="8"/>
        <v>45650</v>
      </c>
      <c r="M1240" s="36"/>
    </row>
    <row r="1241">
      <c r="A1241" s="57">
        <v>40483.0</v>
      </c>
      <c r="B1241" s="23" t="s">
        <v>555</v>
      </c>
      <c r="C1241" s="29">
        <v>34.0</v>
      </c>
      <c r="D1241" s="29">
        <v>35.0</v>
      </c>
      <c r="E1241" s="29">
        <v>9.0</v>
      </c>
      <c r="F1241" s="29">
        <v>3.0</v>
      </c>
      <c r="G1241" s="23" t="s">
        <v>375</v>
      </c>
      <c r="H1241" s="23" t="s">
        <v>880</v>
      </c>
      <c r="I1241" s="29">
        <v>20.0</v>
      </c>
      <c r="J1241" s="29">
        <v>36.0</v>
      </c>
      <c r="K1241" s="29">
        <v>5079.0</v>
      </c>
      <c r="L1241" s="30">
        <f t="shared" si="8"/>
        <v>253950</v>
      </c>
      <c r="M1241" s="36"/>
    </row>
    <row r="1242">
      <c r="A1242" s="57">
        <v>40483.0</v>
      </c>
      <c r="B1242" s="23" t="s">
        <v>555</v>
      </c>
      <c r="C1242" s="29">
        <v>36.0</v>
      </c>
      <c r="D1242" s="29">
        <v>29.0</v>
      </c>
      <c r="E1242" s="29">
        <v>9.0</v>
      </c>
      <c r="F1242" s="29">
        <v>3.0</v>
      </c>
      <c r="G1242" s="23" t="s">
        <v>337</v>
      </c>
      <c r="H1242" s="23" t="s">
        <v>495</v>
      </c>
      <c r="I1242" s="29">
        <v>20.0</v>
      </c>
      <c r="J1242" s="29">
        <v>47.0</v>
      </c>
      <c r="K1242" s="29">
        <v>1127.0</v>
      </c>
      <c r="L1242" s="30">
        <f t="shared" si="8"/>
        <v>56350</v>
      </c>
      <c r="M1242" s="36"/>
    </row>
    <row r="1243">
      <c r="A1243" s="57">
        <v>40483.0</v>
      </c>
      <c r="B1243" s="23" t="s">
        <v>555</v>
      </c>
      <c r="C1243" s="29">
        <v>44.0</v>
      </c>
      <c r="D1243" s="29">
        <v>5.0</v>
      </c>
      <c r="E1243" s="29">
        <v>9.0</v>
      </c>
      <c r="F1243" s="29">
        <v>3.0</v>
      </c>
      <c r="G1243" s="23" t="s">
        <v>352</v>
      </c>
      <c r="H1243" s="23" t="s">
        <v>813</v>
      </c>
      <c r="I1243" s="29">
        <v>20.0</v>
      </c>
      <c r="J1243" s="29">
        <v>23.0</v>
      </c>
      <c r="K1243" s="29">
        <v>1044.0</v>
      </c>
      <c r="L1243" s="30">
        <f t="shared" si="8"/>
        <v>52200</v>
      </c>
      <c r="M1243" s="36"/>
    </row>
    <row r="1244">
      <c r="A1244" s="57">
        <v>40483.0</v>
      </c>
      <c r="B1244" s="23" t="s">
        <v>555</v>
      </c>
      <c r="C1244" s="29">
        <v>17.0</v>
      </c>
      <c r="D1244" s="29">
        <v>43.0</v>
      </c>
      <c r="E1244" s="29">
        <v>9.0</v>
      </c>
      <c r="F1244" s="29">
        <v>3.0</v>
      </c>
      <c r="G1244" s="23" t="s">
        <v>354</v>
      </c>
      <c r="H1244" s="23" t="s">
        <v>2061</v>
      </c>
      <c r="I1244" s="29">
        <v>19.0</v>
      </c>
      <c r="J1244" s="29">
        <v>37.0</v>
      </c>
      <c r="K1244" s="29">
        <v>2016.0</v>
      </c>
      <c r="L1244" s="30">
        <f t="shared" si="8"/>
        <v>106105.2632</v>
      </c>
      <c r="M1244" s="36"/>
    </row>
    <row r="1245">
      <c r="A1245" s="57">
        <v>40483.0</v>
      </c>
      <c r="B1245" s="23" t="s">
        <v>555</v>
      </c>
      <c r="C1245" s="29">
        <v>24.0</v>
      </c>
      <c r="D1245" s="29">
        <v>510.0</v>
      </c>
      <c r="E1245" s="29">
        <v>9.0</v>
      </c>
      <c r="F1245" s="29">
        <v>3.0</v>
      </c>
      <c r="G1245" s="23" t="s">
        <v>432</v>
      </c>
      <c r="H1245" s="23" t="s">
        <v>782</v>
      </c>
      <c r="I1245" s="29">
        <v>19.0</v>
      </c>
      <c r="J1245" s="29">
        <v>29.0</v>
      </c>
      <c r="K1245" s="29">
        <v>962.0</v>
      </c>
      <c r="L1245" s="30">
        <f t="shared" si="8"/>
        <v>50631.57895</v>
      </c>
      <c r="M1245" s="36"/>
    </row>
    <row r="1246">
      <c r="A1246" s="57">
        <v>40483.0</v>
      </c>
      <c r="B1246" s="23" t="s">
        <v>555</v>
      </c>
      <c r="C1246" s="29">
        <v>37.0</v>
      </c>
      <c r="D1246" s="29">
        <v>133.0</v>
      </c>
      <c r="E1246" s="29">
        <v>9.0</v>
      </c>
      <c r="F1246" s="29">
        <v>3.0</v>
      </c>
      <c r="G1246" s="23" t="s">
        <v>389</v>
      </c>
      <c r="H1246" s="23" t="s">
        <v>1253</v>
      </c>
      <c r="I1246" s="29">
        <v>19.0</v>
      </c>
      <c r="J1246" s="29">
        <v>29.0</v>
      </c>
      <c r="K1246" s="29">
        <v>759.0</v>
      </c>
      <c r="L1246" s="30">
        <f t="shared" si="8"/>
        <v>39947.36842</v>
      </c>
      <c r="M1246" s="36"/>
    </row>
    <row r="1247">
      <c r="A1247" s="57">
        <v>40483.0</v>
      </c>
      <c r="B1247" s="23" t="s">
        <v>555</v>
      </c>
      <c r="C1247" s="29">
        <v>45.0</v>
      </c>
      <c r="D1247" s="29">
        <v>13.0</v>
      </c>
      <c r="E1247" s="29">
        <v>9.0</v>
      </c>
      <c r="F1247" s="29">
        <v>3.0</v>
      </c>
      <c r="G1247" s="23" t="s">
        <v>624</v>
      </c>
      <c r="H1247" s="23" t="s">
        <v>874</v>
      </c>
      <c r="I1247" s="29">
        <v>19.0</v>
      </c>
      <c r="J1247" s="29">
        <v>33.0</v>
      </c>
      <c r="K1247" s="29">
        <v>1199.0</v>
      </c>
      <c r="L1247" s="30">
        <f t="shared" si="8"/>
        <v>63105.26316</v>
      </c>
      <c r="M1247" s="36"/>
    </row>
    <row r="1248">
      <c r="A1248" s="57">
        <v>40483.0</v>
      </c>
      <c r="B1248" s="23" t="s">
        <v>555</v>
      </c>
      <c r="C1248" s="29">
        <v>51.0</v>
      </c>
      <c r="D1248" s="29">
        <v>153.0</v>
      </c>
      <c r="E1248" s="29">
        <v>9.0</v>
      </c>
      <c r="F1248" s="29">
        <v>3.0</v>
      </c>
      <c r="G1248" s="23" t="s">
        <v>383</v>
      </c>
      <c r="H1248" s="23" t="s">
        <v>888</v>
      </c>
      <c r="I1248" s="29">
        <v>19.0</v>
      </c>
      <c r="J1248" s="29">
        <v>39.0</v>
      </c>
      <c r="K1248" s="29">
        <v>1283.0</v>
      </c>
      <c r="L1248" s="30">
        <f t="shared" si="8"/>
        <v>67526.31579</v>
      </c>
      <c r="M1248" s="36"/>
    </row>
    <row r="1249">
      <c r="A1249" s="57">
        <v>40483.0</v>
      </c>
      <c r="B1249" s="23" t="s">
        <v>555</v>
      </c>
      <c r="C1249" s="29">
        <v>51.0</v>
      </c>
      <c r="D1249" s="29">
        <v>510.0</v>
      </c>
      <c r="E1249" s="29">
        <v>9.0</v>
      </c>
      <c r="F1249" s="29">
        <v>3.0</v>
      </c>
      <c r="G1249" s="23" t="s">
        <v>383</v>
      </c>
      <c r="H1249" s="23" t="s">
        <v>1760</v>
      </c>
      <c r="I1249" s="29">
        <v>19.0</v>
      </c>
      <c r="J1249" s="29">
        <v>27.0</v>
      </c>
      <c r="K1249" s="29">
        <v>1286.0</v>
      </c>
      <c r="L1249" s="30">
        <f t="shared" si="8"/>
        <v>67684.21053</v>
      </c>
      <c r="M1249" s="36"/>
    </row>
    <row r="1250">
      <c r="A1250" s="57">
        <v>40483.0</v>
      </c>
      <c r="B1250" s="23" t="s">
        <v>555</v>
      </c>
      <c r="C1250" s="29">
        <v>4.0</v>
      </c>
      <c r="D1250" s="29">
        <v>19.0</v>
      </c>
      <c r="E1250" s="29">
        <v>9.0</v>
      </c>
      <c r="F1250" s="29">
        <v>3.0</v>
      </c>
      <c r="G1250" s="23" t="s">
        <v>357</v>
      </c>
      <c r="H1250" s="23" t="s">
        <v>834</v>
      </c>
      <c r="I1250" s="29">
        <v>18.0</v>
      </c>
      <c r="J1250" s="29">
        <v>31.0</v>
      </c>
      <c r="K1250" s="29">
        <v>944.0</v>
      </c>
      <c r="L1250" s="30">
        <f t="shared" si="8"/>
        <v>52444.44444</v>
      </c>
      <c r="M1250" s="36"/>
    </row>
    <row r="1251">
      <c r="A1251" s="57">
        <v>40483.0</v>
      </c>
      <c r="B1251" s="23" t="s">
        <v>555</v>
      </c>
      <c r="C1251" s="29">
        <v>17.0</v>
      </c>
      <c r="D1251" s="29">
        <v>97.0</v>
      </c>
      <c r="E1251" s="29">
        <v>9.0</v>
      </c>
      <c r="F1251" s="29">
        <v>3.0</v>
      </c>
      <c r="G1251" s="23" t="s">
        <v>354</v>
      </c>
      <c r="H1251" s="23" t="s">
        <v>800</v>
      </c>
      <c r="I1251" s="29">
        <v>18.0</v>
      </c>
      <c r="J1251" s="29">
        <v>38.0</v>
      </c>
      <c r="K1251" s="29">
        <v>2806.0</v>
      </c>
      <c r="L1251" s="30">
        <f t="shared" si="8"/>
        <v>155888.8889</v>
      </c>
      <c r="M1251" s="36"/>
    </row>
    <row r="1252">
      <c r="A1252" s="57">
        <v>40483.0</v>
      </c>
      <c r="B1252" s="23" t="s">
        <v>555</v>
      </c>
      <c r="C1252" s="29">
        <v>48.0</v>
      </c>
      <c r="D1252" s="29">
        <v>453.0</v>
      </c>
      <c r="E1252" s="29">
        <v>9.0</v>
      </c>
      <c r="F1252" s="29">
        <v>3.0</v>
      </c>
      <c r="G1252" s="23" t="s">
        <v>369</v>
      </c>
      <c r="H1252" s="23" t="s">
        <v>371</v>
      </c>
      <c r="I1252" s="29">
        <v>18.0</v>
      </c>
      <c r="J1252" s="29">
        <v>27.0</v>
      </c>
      <c r="K1252" s="29">
        <v>818.0</v>
      </c>
      <c r="L1252" s="30">
        <f t="shared" si="8"/>
        <v>45444.44444</v>
      </c>
      <c r="M1252" s="36"/>
    </row>
    <row r="1253">
      <c r="A1253" s="57">
        <v>40483.0</v>
      </c>
      <c r="B1253" s="23" t="s">
        <v>555</v>
      </c>
      <c r="C1253" s="29">
        <v>6.0</v>
      </c>
      <c r="D1253" s="29">
        <v>111.0</v>
      </c>
      <c r="E1253" s="29">
        <v>9.0</v>
      </c>
      <c r="F1253" s="29">
        <v>3.0</v>
      </c>
      <c r="G1253" s="23" t="s">
        <v>346</v>
      </c>
      <c r="H1253" s="23" t="s">
        <v>2021</v>
      </c>
      <c r="I1253" s="29">
        <v>17.0</v>
      </c>
      <c r="J1253" s="29">
        <v>38.0</v>
      </c>
      <c r="K1253" s="29">
        <v>2237.0</v>
      </c>
      <c r="L1253" s="30">
        <f t="shared" si="8"/>
        <v>131588.2353</v>
      </c>
      <c r="M1253" s="36"/>
    </row>
    <row r="1254">
      <c r="A1254" s="57">
        <v>40483.0</v>
      </c>
      <c r="B1254" s="23" t="s">
        <v>555</v>
      </c>
      <c r="C1254" s="29">
        <v>8.0</v>
      </c>
      <c r="D1254" s="29">
        <v>31.0</v>
      </c>
      <c r="E1254" s="29">
        <v>9.0</v>
      </c>
      <c r="F1254" s="29">
        <v>3.0</v>
      </c>
      <c r="G1254" s="23" t="s">
        <v>739</v>
      </c>
      <c r="H1254" s="23" t="s">
        <v>740</v>
      </c>
      <c r="I1254" s="29">
        <v>17.0</v>
      </c>
      <c r="J1254" s="29">
        <v>21.0</v>
      </c>
      <c r="K1254" s="29">
        <v>750.0</v>
      </c>
      <c r="L1254" s="30">
        <f t="shared" si="8"/>
        <v>44117.64706</v>
      </c>
      <c r="M1254" s="36"/>
    </row>
    <row r="1255">
      <c r="A1255" s="57">
        <v>40483.0</v>
      </c>
      <c r="B1255" s="23" t="s">
        <v>555</v>
      </c>
      <c r="C1255" s="29">
        <v>12.0</v>
      </c>
      <c r="D1255" s="29">
        <v>15.0</v>
      </c>
      <c r="E1255" s="29">
        <v>9.0</v>
      </c>
      <c r="F1255" s="29">
        <v>3.0</v>
      </c>
      <c r="G1255" s="23" t="s">
        <v>344</v>
      </c>
      <c r="H1255" s="23" t="s">
        <v>711</v>
      </c>
      <c r="I1255" s="29">
        <v>17.0</v>
      </c>
      <c r="J1255" s="29">
        <v>28.0</v>
      </c>
      <c r="K1255" s="29">
        <v>1182.0</v>
      </c>
      <c r="L1255" s="30">
        <f t="shared" si="8"/>
        <v>69529.41176</v>
      </c>
      <c r="M1255" s="36"/>
    </row>
    <row r="1256">
      <c r="A1256" s="57">
        <v>40483.0</v>
      </c>
      <c r="B1256" s="23" t="s">
        <v>555</v>
      </c>
      <c r="C1256" s="29">
        <v>12.0</v>
      </c>
      <c r="D1256" s="29">
        <v>85.0</v>
      </c>
      <c r="E1256" s="29">
        <v>9.0</v>
      </c>
      <c r="F1256" s="29">
        <v>3.0</v>
      </c>
      <c r="G1256" s="23" t="s">
        <v>344</v>
      </c>
      <c r="H1256" s="23" t="s">
        <v>787</v>
      </c>
      <c r="I1256" s="29">
        <v>17.0</v>
      </c>
      <c r="J1256" s="29">
        <v>29.0</v>
      </c>
      <c r="K1256" s="29">
        <v>1278.0</v>
      </c>
      <c r="L1256" s="30">
        <f t="shared" si="8"/>
        <v>75176.47059</v>
      </c>
      <c r="M1256" s="36"/>
    </row>
    <row r="1257">
      <c r="A1257" s="57">
        <v>40483.0</v>
      </c>
      <c r="B1257" s="23" t="s">
        <v>555</v>
      </c>
      <c r="C1257" s="29">
        <v>23.0</v>
      </c>
      <c r="D1257" s="29">
        <v>19.0</v>
      </c>
      <c r="E1257" s="29">
        <v>9.0</v>
      </c>
      <c r="F1257" s="29">
        <v>3.0</v>
      </c>
      <c r="G1257" s="23" t="s">
        <v>491</v>
      </c>
      <c r="H1257" s="23" t="s">
        <v>1425</v>
      </c>
      <c r="I1257" s="29">
        <v>17.0</v>
      </c>
      <c r="J1257" s="29">
        <v>26.0</v>
      </c>
      <c r="K1257" s="29">
        <v>732.0</v>
      </c>
      <c r="L1257" s="30">
        <f t="shared" si="8"/>
        <v>43058.82353</v>
      </c>
      <c r="M1257" s="36"/>
    </row>
    <row r="1258">
      <c r="A1258" s="57">
        <v>40483.0</v>
      </c>
      <c r="B1258" s="23" t="s">
        <v>555</v>
      </c>
      <c r="C1258" s="29">
        <v>26.0</v>
      </c>
      <c r="D1258" s="29">
        <v>125.0</v>
      </c>
      <c r="E1258" s="29">
        <v>9.0</v>
      </c>
      <c r="F1258" s="29">
        <v>3.0</v>
      </c>
      <c r="G1258" s="23" t="s">
        <v>458</v>
      </c>
      <c r="H1258" s="23" t="s">
        <v>459</v>
      </c>
      <c r="I1258" s="29">
        <v>17.0</v>
      </c>
      <c r="J1258" s="29">
        <v>33.0</v>
      </c>
      <c r="K1258" s="29">
        <v>4560.0</v>
      </c>
      <c r="L1258" s="30">
        <f t="shared" si="8"/>
        <v>268235.2941</v>
      </c>
      <c r="M1258" s="36"/>
    </row>
    <row r="1259">
      <c r="A1259" s="57">
        <v>40483.0</v>
      </c>
      <c r="B1259" s="23" t="s">
        <v>555</v>
      </c>
      <c r="C1259" s="29">
        <v>36.0</v>
      </c>
      <c r="D1259" s="29">
        <v>91.0</v>
      </c>
      <c r="E1259" s="29">
        <v>9.0</v>
      </c>
      <c r="F1259" s="29">
        <v>3.0</v>
      </c>
      <c r="G1259" s="23" t="s">
        <v>337</v>
      </c>
      <c r="H1259" s="23" t="s">
        <v>1263</v>
      </c>
      <c r="I1259" s="29">
        <v>17.0</v>
      </c>
      <c r="J1259" s="29">
        <v>22.0</v>
      </c>
      <c r="K1259" s="29">
        <v>1239.0</v>
      </c>
      <c r="L1259" s="30">
        <f t="shared" si="8"/>
        <v>72882.35294</v>
      </c>
      <c r="M1259" s="36"/>
    </row>
    <row r="1260">
      <c r="A1260" s="57">
        <v>40483.0</v>
      </c>
      <c r="B1260" s="23" t="s">
        <v>555</v>
      </c>
      <c r="C1260" s="29">
        <v>42.0</v>
      </c>
      <c r="D1260" s="29">
        <v>17.0</v>
      </c>
      <c r="E1260" s="29">
        <v>9.0</v>
      </c>
      <c r="F1260" s="29">
        <v>3.0</v>
      </c>
      <c r="G1260" s="23" t="s">
        <v>361</v>
      </c>
      <c r="H1260" s="23" t="s">
        <v>871</v>
      </c>
      <c r="I1260" s="29">
        <v>17.0</v>
      </c>
      <c r="J1260" s="29">
        <v>29.0</v>
      </c>
      <c r="K1260" s="29">
        <v>1148.0</v>
      </c>
      <c r="L1260" s="30">
        <f t="shared" si="8"/>
        <v>67529.41176</v>
      </c>
      <c r="M1260" s="36"/>
    </row>
    <row r="1261">
      <c r="A1261" s="57">
        <v>40483.0</v>
      </c>
      <c r="B1261" s="23" t="s">
        <v>555</v>
      </c>
      <c r="C1261" s="29">
        <v>12.0</v>
      </c>
      <c r="D1261" s="29">
        <v>35.0</v>
      </c>
      <c r="E1261" s="29">
        <v>9.0</v>
      </c>
      <c r="F1261" s="29">
        <v>3.0</v>
      </c>
      <c r="G1261" s="23" t="s">
        <v>344</v>
      </c>
      <c r="H1261" s="23" t="s">
        <v>1448</v>
      </c>
      <c r="I1261" s="29">
        <v>16.0</v>
      </c>
      <c r="J1261" s="29">
        <v>25.0</v>
      </c>
      <c r="K1261" s="29">
        <v>2037.0</v>
      </c>
      <c r="L1261" s="30">
        <f t="shared" si="8"/>
        <v>127312.5</v>
      </c>
      <c r="M1261" s="36"/>
    </row>
    <row r="1262">
      <c r="A1262" s="57">
        <v>40483.0</v>
      </c>
      <c r="B1262" s="23" t="s">
        <v>555</v>
      </c>
      <c r="C1262" s="29">
        <v>19.0</v>
      </c>
      <c r="D1262" s="29">
        <v>163.0</v>
      </c>
      <c r="E1262" s="29">
        <v>9.0</v>
      </c>
      <c r="F1262" s="29">
        <v>3.0</v>
      </c>
      <c r="G1262" s="23" t="s">
        <v>1458</v>
      </c>
      <c r="H1262" s="23" t="s">
        <v>1460</v>
      </c>
      <c r="I1262" s="29">
        <v>16.0</v>
      </c>
      <c r="J1262" s="29">
        <v>35.0</v>
      </c>
      <c r="K1262" s="29">
        <v>820.0</v>
      </c>
      <c r="L1262" s="30">
        <f t="shared" si="8"/>
        <v>51250</v>
      </c>
      <c r="M1262" s="36"/>
    </row>
    <row r="1263">
      <c r="A1263" s="57">
        <v>40483.0</v>
      </c>
      <c r="B1263" s="23" t="s">
        <v>555</v>
      </c>
      <c r="C1263" s="29">
        <v>22.0</v>
      </c>
      <c r="D1263" s="29">
        <v>71.0</v>
      </c>
      <c r="E1263" s="29">
        <v>9.0</v>
      </c>
      <c r="F1263" s="29">
        <v>3.0</v>
      </c>
      <c r="G1263" s="23" t="s">
        <v>2012</v>
      </c>
      <c r="H1263" s="23" t="s">
        <v>2013</v>
      </c>
      <c r="I1263" s="29">
        <v>16.0</v>
      </c>
      <c r="J1263" s="29">
        <v>24.0</v>
      </c>
      <c r="K1263" s="29">
        <v>658.0</v>
      </c>
      <c r="L1263" s="30">
        <f t="shared" si="8"/>
        <v>41125</v>
      </c>
      <c r="M1263" s="36"/>
    </row>
    <row r="1264">
      <c r="A1264" s="57">
        <v>40483.0</v>
      </c>
      <c r="B1264" s="23" t="s">
        <v>555</v>
      </c>
      <c r="C1264" s="29">
        <v>26.0</v>
      </c>
      <c r="D1264" s="29">
        <v>163.0</v>
      </c>
      <c r="E1264" s="29">
        <v>9.0</v>
      </c>
      <c r="F1264" s="29">
        <v>3.0</v>
      </c>
      <c r="G1264" s="23" t="s">
        <v>458</v>
      </c>
      <c r="H1264" s="23" t="s">
        <v>1285</v>
      </c>
      <c r="I1264" s="29">
        <v>16.0</v>
      </c>
      <c r="J1264" s="29">
        <v>25.0</v>
      </c>
      <c r="K1264" s="29">
        <v>544.0</v>
      </c>
      <c r="L1264" s="30">
        <f t="shared" si="8"/>
        <v>34000</v>
      </c>
      <c r="M1264" s="36"/>
    </row>
    <row r="1265">
      <c r="A1265" s="57">
        <v>40483.0</v>
      </c>
      <c r="B1265" s="23" t="s">
        <v>555</v>
      </c>
      <c r="C1265" s="29">
        <v>33.0</v>
      </c>
      <c r="D1265" s="29">
        <v>9.0</v>
      </c>
      <c r="E1265" s="29">
        <v>9.0</v>
      </c>
      <c r="F1265" s="29">
        <v>3.0</v>
      </c>
      <c r="G1265" s="23" t="s">
        <v>419</v>
      </c>
      <c r="H1265" s="23" t="s">
        <v>1362</v>
      </c>
      <c r="I1265" s="29">
        <v>16.0</v>
      </c>
      <c r="J1265" s="29">
        <v>22.0</v>
      </c>
      <c r="K1265" s="29">
        <v>978.0</v>
      </c>
      <c r="L1265" s="30">
        <f t="shared" si="8"/>
        <v>61125</v>
      </c>
      <c r="M1265" s="36"/>
    </row>
    <row r="1266">
      <c r="A1266" s="57">
        <v>40483.0</v>
      </c>
      <c r="B1266" s="23" t="s">
        <v>555</v>
      </c>
      <c r="C1266" s="29">
        <v>33.0</v>
      </c>
      <c r="D1266" s="29">
        <v>17.0</v>
      </c>
      <c r="E1266" s="29">
        <v>9.0</v>
      </c>
      <c r="F1266" s="29">
        <v>3.0</v>
      </c>
      <c r="G1266" s="23" t="s">
        <v>419</v>
      </c>
      <c r="H1266" s="23" t="s">
        <v>1395</v>
      </c>
      <c r="I1266" s="29">
        <v>16.0</v>
      </c>
      <c r="J1266" s="29">
        <v>18.0</v>
      </c>
      <c r="K1266" s="29">
        <v>476.0</v>
      </c>
      <c r="L1266" s="30">
        <f t="shared" si="8"/>
        <v>29750</v>
      </c>
      <c r="M1266" s="36"/>
    </row>
    <row r="1267">
      <c r="A1267" s="57">
        <v>40483.0</v>
      </c>
      <c r="B1267" s="23" t="s">
        <v>555</v>
      </c>
      <c r="C1267" s="29">
        <v>34.0</v>
      </c>
      <c r="D1267" s="29">
        <v>21.0</v>
      </c>
      <c r="E1267" s="29">
        <v>9.0</v>
      </c>
      <c r="F1267" s="29">
        <v>3.0</v>
      </c>
      <c r="G1267" s="23" t="s">
        <v>375</v>
      </c>
      <c r="H1267" s="23" t="s">
        <v>1237</v>
      </c>
      <c r="I1267" s="29">
        <v>16.0</v>
      </c>
      <c r="J1267" s="29">
        <v>28.0</v>
      </c>
      <c r="K1267" s="29">
        <v>928.0</v>
      </c>
      <c r="L1267" s="30">
        <f t="shared" si="8"/>
        <v>58000</v>
      </c>
      <c r="M1267" s="36"/>
    </row>
    <row r="1268">
      <c r="A1268" s="57">
        <v>40483.0</v>
      </c>
      <c r="B1268" s="23" t="s">
        <v>555</v>
      </c>
      <c r="C1268" s="29">
        <v>36.0</v>
      </c>
      <c r="D1268" s="29">
        <v>27.0</v>
      </c>
      <c r="E1268" s="29">
        <v>9.0</v>
      </c>
      <c r="F1268" s="29">
        <v>3.0</v>
      </c>
      <c r="G1268" s="23" t="s">
        <v>337</v>
      </c>
      <c r="H1268" s="23" t="s">
        <v>476</v>
      </c>
      <c r="I1268" s="29">
        <v>16.0</v>
      </c>
      <c r="J1268" s="29">
        <v>23.0</v>
      </c>
      <c r="K1268" s="29">
        <v>813.0</v>
      </c>
      <c r="L1268" s="30">
        <f t="shared" si="8"/>
        <v>50812.5</v>
      </c>
      <c r="M1268" s="36"/>
    </row>
    <row r="1269">
      <c r="A1269" s="57">
        <v>40483.0</v>
      </c>
      <c r="B1269" s="23" t="s">
        <v>555</v>
      </c>
      <c r="C1269" s="29">
        <v>39.0</v>
      </c>
      <c r="D1269" s="29">
        <v>61.0</v>
      </c>
      <c r="E1269" s="29">
        <v>9.0</v>
      </c>
      <c r="F1269" s="29">
        <v>3.0</v>
      </c>
      <c r="G1269" s="23" t="s">
        <v>440</v>
      </c>
      <c r="H1269" s="23" t="s">
        <v>1339</v>
      </c>
      <c r="I1269" s="29">
        <v>16.0</v>
      </c>
      <c r="J1269" s="29">
        <v>33.0</v>
      </c>
      <c r="K1269" s="29">
        <v>1630.0</v>
      </c>
      <c r="L1269" s="30">
        <f t="shared" si="8"/>
        <v>101875</v>
      </c>
      <c r="M1269" s="36"/>
    </row>
    <row r="1270">
      <c r="A1270" s="57">
        <v>40483.0</v>
      </c>
      <c r="B1270" s="23" t="s">
        <v>555</v>
      </c>
      <c r="C1270" s="29">
        <v>51.0</v>
      </c>
      <c r="D1270" s="29">
        <v>87.0</v>
      </c>
      <c r="E1270" s="29">
        <v>9.0</v>
      </c>
      <c r="F1270" s="29">
        <v>3.0</v>
      </c>
      <c r="G1270" s="23" t="s">
        <v>383</v>
      </c>
      <c r="H1270" s="23" t="s">
        <v>497</v>
      </c>
      <c r="I1270" s="29">
        <v>16.0</v>
      </c>
      <c r="J1270" s="29">
        <v>33.0</v>
      </c>
      <c r="K1270" s="29">
        <v>1132.0</v>
      </c>
      <c r="L1270" s="30">
        <f t="shared" si="8"/>
        <v>70750</v>
      </c>
      <c r="M1270" s="36"/>
    </row>
    <row r="1271">
      <c r="A1271" s="57">
        <v>40483.0</v>
      </c>
      <c r="B1271" s="23" t="s">
        <v>555</v>
      </c>
      <c r="C1271" s="29">
        <v>12.0</v>
      </c>
      <c r="D1271" s="29">
        <v>109.0</v>
      </c>
      <c r="E1271" s="29">
        <v>9.0</v>
      </c>
      <c r="F1271" s="29">
        <v>3.0</v>
      </c>
      <c r="G1271" s="23" t="s">
        <v>344</v>
      </c>
      <c r="H1271" s="23" t="s">
        <v>2062</v>
      </c>
      <c r="I1271" s="29">
        <v>15.0</v>
      </c>
      <c r="J1271" s="29">
        <v>28.0</v>
      </c>
      <c r="K1271" s="29">
        <v>897.0</v>
      </c>
      <c r="L1271" s="30">
        <f t="shared" si="8"/>
        <v>59800</v>
      </c>
      <c r="M1271" s="36"/>
    </row>
    <row r="1272">
      <c r="A1272" s="57">
        <v>40483.0</v>
      </c>
      <c r="B1272" s="23" t="s">
        <v>555</v>
      </c>
      <c r="C1272" s="29">
        <v>18.0</v>
      </c>
      <c r="D1272" s="29">
        <v>97.0</v>
      </c>
      <c r="E1272" s="29">
        <v>9.0</v>
      </c>
      <c r="F1272" s="29">
        <v>3.0</v>
      </c>
      <c r="G1272" s="23" t="s">
        <v>1455</v>
      </c>
      <c r="H1272" s="23" t="s">
        <v>864</v>
      </c>
      <c r="I1272" s="29">
        <v>15.0</v>
      </c>
      <c r="J1272" s="29">
        <v>18.0</v>
      </c>
      <c r="K1272" s="29">
        <v>909.0</v>
      </c>
      <c r="L1272" s="30">
        <f t="shared" si="8"/>
        <v>60600</v>
      </c>
      <c r="M1272" s="36"/>
    </row>
    <row r="1273">
      <c r="A1273" s="57">
        <v>40483.0</v>
      </c>
      <c r="B1273" s="23" t="s">
        <v>555</v>
      </c>
      <c r="C1273" s="29">
        <v>33.0</v>
      </c>
      <c r="D1273" s="29">
        <v>5.0</v>
      </c>
      <c r="E1273" s="29">
        <v>9.0</v>
      </c>
      <c r="F1273" s="29">
        <v>3.0</v>
      </c>
      <c r="G1273" s="23" t="s">
        <v>419</v>
      </c>
      <c r="H1273" s="23" t="s">
        <v>884</v>
      </c>
      <c r="I1273" s="29">
        <v>15.0</v>
      </c>
      <c r="J1273" s="29">
        <v>22.0</v>
      </c>
      <c r="K1273" s="29">
        <v>533.0</v>
      </c>
      <c r="L1273" s="30">
        <f t="shared" si="8"/>
        <v>35533.33333</v>
      </c>
      <c r="M1273" s="36"/>
    </row>
    <row r="1274">
      <c r="A1274" s="57">
        <v>40483.0</v>
      </c>
      <c r="B1274" s="23" t="s">
        <v>555</v>
      </c>
      <c r="C1274" s="29">
        <v>37.0</v>
      </c>
      <c r="D1274" s="29">
        <v>63.0</v>
      </c>
      <c r="E1274" s="29">
        <v>9.0</v>
      </c>
      <c r="F1274" s="29">
        <v>3.0</v>
      </c>
      <c r="G1274" s="23" t="s">
        <v>389</v>
      </c>
      <c r="H1274" s="23" t="s">
        <v>808</v>
      </c>
      <c r="I1274" s="29">
        <v>15.0</v>
      </c>
      <c r="J1274" s="29">
        <v>18.0</v>
      </c>
      <c r="K1274" s="29">
        <v>874.0</v>
      </c>
      <c r="L1274" s="30">
        <f t="shared" si="8"/>
        <v>58266.66667</v>
      </c>
      <c r="M1274" s="36"/>
    </row>
    <row r="1275">
      <c r="A1275" s="57">
        <v>40483.0</v>
      </c>
      <c r="B1275" s="23" t="s">
        <v>555</v>
      </c>
      <c r="C1275" s="29">
        <v>50.0</v>
      </c>
      <c r="D1275" s="29">
        <v>21.0</v>
      </c>
      <c r="E1275" s="29">
        <v>9.0</v>
      </c>
      <c r="F1275" s="29">
        <v>3.0</v>
      </c>
      <c r="G1275" s="23" t="s">
        <v>447</v>
      </c>
      <c r="H1275" s="23" t="s">
        <v>2063</v>
      </c>
      <c r="I1275" s="29">
        <v>15.0</v>
      </c>
      <c r="J1275" s="29">
        <v>24.0</v>
      </c>
      <c r="K1275" s="29">
        <v>1229.0</v>
      </c>
      <c r="L1275" s="30">
        <f t="shared" si="8"/>
        <v>81933.33333</v>
      </c>
      <c r="M1275" s="36"/>
    </row>
    <row r="1276">
      <c r="A1276" s="57">
        <v>40483.0</v>
      </c>
      <c r="B1276" s="23" t="s">
        <v>555</v>
      </c>
      <c r="C1276" s="29">
        <v>51.0</v>
      </c>
      <c r="D1276" s="29">
        <v>710.0</v>
      </c>
      <c r="E1276" s="29">
        <v>9.0</v>
      </c>
      <c r="F1276" s="29">
        <v>3.0</v>
      </c>
      <c r="G1276" s="23" t="s">
        <v>383</v>
      </c>
      <c r="H1276" s="23" t="s">
        <v>1298</v>
      </c>
      <c r="I1276" s="29">
        <v>15.0</v>
      </c>
      <c r="J1276" s="29">
        <v>30.0</v>
      </c>
      <c r="K1276" s="29">
        <v>382.0</v>
      </c>
      <c r="L1276" s="30">
        <f t="shared" si="8"/>
        <v>25466.66667</v>
      </c>
      <c r="M1276" s="36"/>
    </row>
    <row r="1277">
      <c r="A1277" s="57">
        <v>40483.0</v>
      </c>
      <c r="B1277" s="23" t="s">
        <v>555</v>
      </c>
      <c r="C1277" s="29">
        <v>55.0</v>
      </c>
      <c r="D1277" s="29">
        <v>25.0</v>
      </c>
      <c r="E1277" s="29">
        <v>9.0</v>
      </c>
      <c r="F1277" s="29">
        <v>3.0</v>
      </c>
      <c r="G1277" s="23" t="s">
        <v>1301</v>
      </c>
      <c r="H1277" s="23" t="s">
        <v>2064</v>
      </c>
      <c r="I1277" s="29">
        <v>15.0</v>
      </c>
      <c r="J1277" s="29">
        <v>36.0</v>
      </c>
      <c r="K1277" s="29">
        <v>1342.0</v>
      </c>
      <c r="L1277" s="30">
        <f t="shared" si="8"/>
        <v>89466.66667</v>
      </c>
      <c r="M1277" s="36"/>
    </row>
    <row r="1278">
      <c r="A1278" s="57">
        <v>40483.0</v>
      </c>
      <c r="B1278" s="23" t="s">
        <v>555</v>
      </c>
      <c r="C1278" s="29">
        <v>6.0</v>
      </c>
      <c r="D1278" s="29">
        <v>13.0</v>
      </c>
      <c r="E1278" s="29">
        <v>9.0</v>
      </c>
      <c r="F1278" s="29">
        <v>3.0</v>
      </c>
      <c r="G1278" s="23" t="s">
        <v>346</v>
      </c>
      <c r="H1278" s="23" t="s">
        <v>1444</v>
      </c>
      <c r="I1278" s="29">
        <v>14.0</v>
      </c>
      <c r="J1278" s="29">
        <v>29.0</v>
      </c>
      <c r="K1278" s="29">
        <v>1165.0</v>
      </c>
      <c r="L1278" s="30">
        <f t="shared" si="8"/>
        <v>83214.28571</v>
      </c>
      <c r="M1278" s="36"/>
    </row>
    <row r="1279">
      <c r="A1279" s="57">
        <v>40483.0</v>
      </c>
      <c r="B1279" s="23" t="s">
        <v>555</v>
      </c>
      <c r="C1279" s="29">
        <v>24.0</v>
      </c>
      <c r="D1279" s="29">
        <v>3.0</v>
      </c>
      <c r="E1279" s="29">
        <v>9.0</v>
      </c>
      <c r="F1279" s="29">
        <v>3.0</v>
      </c>
      <c r="G1279" s="23" t="s">
        <v>432</v>
      </c>
      <c r="H1279" s="23" t="s">
        <v>2044</v>
      </c>
      <c r="I1279" s="29">
        <v>14.0</v>
      </c>
      <c r="J1279" s="29">
        <v>25.0</v>
      </c>
      <c r="K1279" s="29">
        <v>1994.0</v>
      </c>
      <c r="L1279" s="30">
        <f t="shared" si="8"/>
        <v>142428.5714</v>
      </c>
      <c r="M1279" s="36"/>
    </row>
    <row r="1280">
      <c r="A1280" s="57">
        <v>40483.0</v>
      </c>
      <c r="B1280" s="23" t="s">
        <v>555</v>
      </c>
      <c r="C1280" s="29">
        <v>34.0</v>
      </c>
      <c r="D1280" s="29">
        <v>7.0</v>
      </c>
      <c r="E1280" s="29">
        <v>9.0</v>
      </c>
      <c r="F1280" s="29">
        <v>3.0</v>
      </c>
      <c r="G1280" s="23" t="s">
        <v>375</v>
      </c>
      <c r="H1280" s="23" t="s">
        <v>1470</v>
      </c>
      <c r="I1280" s="29">
        <v>14.0</v>
      </c>
      <c r="J1280" s="29">
        <v>30.0</v>
      </c>
      <c r="K1280" s="29">
        <v>940.0</v>
      </c>
      <c r="L1280" s="30">
        <f t="shared" si="8"/>
        <v>67142.85714</v>
      </c>
      <c r="M1280" s="36"/>
    </row>
    <row r="1281">
      <c r="A1281" s="57">
        <v>40483.0</v>
      </c>
      <c r="B1281" s="23" t="s">
        <v>555</v>
      </c>
      <c r="C1281" s="29">
        <v>36.0</v>
      </c>
      <c r="D1281" s="29">
        <v>83.0</v>
      </c>
      <c r="E1281" s="29">
        <v>9.0</v>
      </c>
      <c r="F1281" s="29">
        <v>3.0</v>
      </c>
      <c r="G1281" s="23" t="s">
        <v>337</v>
      </c>
      <c r="H1281" s="23" t="s">
        <v>1309</v>
      </c>
      <c r="I1281" s="29">
        <v>14.0</v>
      </c>
      <c r="J1281" s="29">
        <v>14.0</v>
      </c>
      <c r="K1281" s="29">
        <v>536.0</v>
      </c>
      <c r="L1281" s="30">
        <f t="shared" si="8"/>
        <v>38285.71429</v>
      </c>
      <c r="M1281" s="36"/>
    </row>
    <row r="1282">
      <c r="A1282" s="57">
        <v>40483.0</v>
      </c>
      <c r="B1282" s="23" t="s">
        <v>555</v>
      </c>
      <c r="C1282" s="29">
        <v>37.0</v>
      </c>
      <c r="D1282" s="29">
        <v>19.0</v>
      </c>
      <c r="E1282" s="29">
        <v>9.0</v>
      </c>
      <c r="F1282" s="29">
        <v>3.0</v>
      </c>
      <c r="G1282" s="23" t="s">
        <v>389</v>
      </c>
      <c r="H1282" s="23" t="s">
        <v>855</v>
      </c>
      <c r="I1282" s="29">
        <v>14.0</v>
      </c>
      <c r="J1282" s="29">
        <v>26.0</v>
      </c>
      <c r="K1282" s="29">
        <v>1349.0</v>
      </c>
      <c r="L1282" s="30">
        <f t="shared" si="8"/>
        <v>96357.14286</v>
      </c>
      <c r="M1282" s="36"/>
    </row>
    <row r="1283">
      <c r="A1283" s="57">
        <v>40483.0</v>
      </c>
      <c r="B1283" s="23" t="s">
        <v>555</v>
      </c>
      <c r="C1283" s="29">
        <v>45.0</v>
      </c>
      <c r="D1283" s="29">
        <v>79.0</v>
      </c>
      <c r="E1283" s="29">
        <v>9.0</v>
      </c>
      <c r="F1283" s="29">
        <v>3.0</v>
      </c>
      <c r="G1283" s="23" t="s">
        <v>624</v>
      </c>
      <c r="H1283" s="23" t="s">
        <v>1806</v>
      </c>
      <c r="I1283" s="29">
        <v>14.0</v>
      </c>
      <c r="J1283" s="29">
        <v>26.0</v>
      </c>
      <c r="K1283" s="29">
        <v>731.0</v>
      </c>
      <c r="L1283" s="30">
        <f t="shared" si="8"/>
        <v>52214.28571</v>
      </c>
      <c r="M1283" s="36"/>
    </row>
    <row r="1284">
      <c r="A1284" s="57">
        <v>40483.0</v>
      </c>
      <c r="B1284" s="23" t="s">
        <v>555</v>
      </c>
      <c r="C1284" s="29">
        <v>47.0</v>
      </c>
      <c r="D1284" s="29">
        <v>157.0</v>
      </c>
      <c r="E1284" s="29">
        <v>9.0</v>
      </c>
      <c r="F1284" s="29">
        <v>3.0</v>
      </c>
      <c r="G1284" s="23" t="s">
        <v>1289</v>
      </c>
      <c r="H1284" s="23" t="s">
        <v>1376</v>
      </c>
      <c r="I1284" s="29">
        <v>14.0</v>
      </c>
      <c r="J1284" s="29">
        <v>23.0</v>
      </c>
      <c r="K1284" s="29">
        <v>754.0</v>
      </c>
      <c r="L1284" s="30">
        <f t="shared" si="8"/>
        <v>53857.14286</v>
      </c>
      <c r="M1284" s="36"/>
    </row>
    <row r="1285">
      <c r="A1285" s="57">
        <v>40483.0</v>
      </c>
      <c r="B1285" s="23" t="s">
        <v>555</v>
      </c>
      <c r="C1285" s="29">
        <v>6.0</v>
      </c>
      <c r="D1285" s="29">
        <v>83.0</v>
      </c>
      <c r="E1285" s="29">
        <v>9.0</v>
      </c>
      <c r="F1285" s="29">
        <v>3.0</v>
      </c>
      <c r="G1285" s="23" t="s">
        <v>346</v>
      </c>
      <c r="H1285" s="23" t="s">
        <v>2065</v>
      </c>
      <c r="I1285" s="29">
        <v>13.0</v>
      </c>
      <c r="J1285" s="29">
        <v>18.0</v>
      </c>
      <c r="K1285" s="29">
        <v>513.0</v>
      </c>
      <c r="L1285" s="30">
        <f t="shared" si="8"/>
        <v>39461.53846</v>
      </c>
      <c r="M1285" s="36"/>
    </row>
    <row r="1286">
      <c r="A1286" s="57">
        <v>40483.0</v>
      </c>
      <c r="B1286" s="23" t="s">
        <v>555</v>
      </c>
      <c r="C1286" s="29">
        <v>12.0</v>
      </c>
      <c r="D1286" s="29">
        <v>61.0</v>
      </c>
      <c r="E1286" s="29">
        <v>9.0</v>
      </c>
      <c r="F1286" s="29">
        <v>3.0</v>
      </c>
      <c r="G1286" s="23" t="s">
        <v>344</v>
      </c>
      <c r="H1286" s="23" t="s">
        <v>803</v>
      </c>
      <c r="I1286" s="29">
        <v>13.0</v>
      </c>
      <c r="J1286" s="29">
        <v>28.0</v>
      </c>
      <c r="K1286" s="29">
        <v>1368.0</v>
      </c>
      <c r="L1286" s="30">
        <f t="shared" si="8"/>
        <v>105230.7692</v>
      </c>
      <c r="M1286" s="36"/>
    </row>
    <row r="1287">
      <c r="A1287" s="57">
        <v>40483.0</v>
      </c>
      <c r="B1287" s="23" t="s">
        <v>555</v>
      </c>
      <c r="C1287" s="29">
        <v>37.0</v>
      </c>
      <c r="D1287" s="29">
        <v>67.0</v>
      </c>
      <c r="E1287" s="29">
        <v>9.0</v>
      </c>
      <c r="F1287" s="29">
        <v>3.0</v>
      </c>
      <c r="G1287" s="23" t="s">
        <v>389</v>
      </c>
      <c r="H1287" s="23" t="s">
        <v>2024</v>
      </c>
      <c r="I1287" s="29">
        <v>13.0</v>
      </c>
      <c r="J1287" s="29">
        <v>22.0</v>
      </c>
      <c r="K1287" s="29">
        <v>744.0</v>
      </c>
      <c r="L1287" s="30">
        <f t="shared" si="8"/>
        <v>57230.76923</v>
      </c>
      <c r="M1287" s="36"/>
    </row>
    <row r="1288">
      <c r="A1288" s="57">
        <v>40483.0</v>
      </c>
      <c r="B1288" s="23" t="s">
        <v>555</v>
      </c>
      <c r="C1288" s="29">
        <v>37.0</v>
      </c>
      <c r="D1288" s="29">
        <v>81.0</v>
      </c>
      <c r="E1288" s="29">
        <v>9.0</v>
      </c>
      <c r="F1288" s="29">
        <v>3.0</v>
      </c>
      <c r="G1288" s="23" t="s">
        <v>389</v>
      </c>
      <c r="H1288" s="23" t="s">
        <v>861</v>
      </c>
      <c r="I1288" s="29">
        <v>13.0</v>
      </c>
      <c r="J1288" s="29">
        <v>25.0</v>
      </c>
      <c r="K1288" s="29">
        <v>1221.0</v>
      </c>
      <c r="L1288" s="30">
        <f t="shared" si="8"/>
        <v>93923.07692</v>
      </c>
      <c r="M1288" s="36"/>
    </row>
    <row r="1289">
      <c r="A1289" s="57">
        <v>40483.0</v>
      </c>
      <c r="B1289" s="23" t="s">
        <v>555</v>
      </c>
      <c r="C1289" s="29">
        <v>48.0</v>
      </c>
      <c r="D1289" s="29">
        <v>27.0</v>
      </c>
      <c r="E1289" s="29">
        <v>9.0</v>
      </c>
      <c r="F1289" s="29">
        <v>3.0</v>
      </c>
      <c r="G1289" s="23" t="s">
        <v>369</v>
      </c>
      <c r="H1289" s="23" t="s">
        <v>1440</v>
      </c>
      <c r="I1289" s="29">
        <v>13.0</v>
      </c>
      <c r="J1289" s="29">
        <v>26.0</v>
      </c>
      <c r="K1289" s="29">
        <v>751.0</v>
      </c>
      <c r="L1289" s="30">
        <f t="shared" si="8"/>
        <v>57769.23077</v>
      </c>
      <c r="M1289" s="36"/>
    </row>
    <row r="1290">
      <c r="A1290" s="57">
        <v>40483.0</v>
      </c>
      <c r="B1290" s="23" t="s">
        <v>555</v>
      </c>
      <c r="C1290" s="29">
        <v>49.0</v>
      </c>
      <c r="D1290" s="29">
        <v>35.0</v>
      </c>
      <c r="E1290" s="29">
        <v>9.0</v>
      </c>
      <c r="F1290" s="29">
        <v>3.0</v>
      </c>
      <c r="G1290" s="23" t="s">
        <v>1411</v>
      </c>
      <c r="H1290" s="23" t="s">
        <v>1412</v>
      </c>
      <c r="I1290" s="29">
        <v>13.0</v>
      </c>
      <c r="J1290" s="29">
        <v>20.0</v>
      </c>
      <c r="K1290" s="29">
        <v>719.0</v>
      </c>
      <c r="L1290" s="30">
        <f t="shared" si="8"/>
        <v>55307.69231</v>
      </c>
      <c r="M1290" s="36"/>
    </row>
    <row r="1291">
      <c r="A1291" s="57">
        <v>40483.0</v>
      </c>
      <c r="B1291" s="23" t="s">
        <v>555</v>
      </c>
      <c r="C1291" s="29">
        <v>51.0</v>
      </c>
      <c r="D1291" s="29">
        <v>810.0</v>
      </c>
      <c r="E1291" s="29">
        <v>9.0</v>
      </c>
      <c r="F1291" s="29">
        <v>3.0</v>
      </c>
      <c r="G1291" s="23" t="s">
        <v>383</v>
      </c>
      <c r="H1291" s="23" t="s">
        <v>1350</v>
      </c>
      <c r="I1291" s="29">
        <v>13.0</v>
      </c>
      <c r="J1291" s="29">
        <v>25.0</v>
      </c>
      <c r="K1291" s="29">
        <v>723.0</v>
      </c>
      <c r="L1291" s="30">
        <f t="shared" si="8"/>
        <v>55615.38462</v>
      </c>
      <c r="M1291" s="36"/>
    </row>
    <row r="1292">
      <c r="A1292" s="57">
        <v>40483.0</v>
      </c>
      <c r="B1292" s="23" t="s">
        <v>555</v>
      </c>
      <c r="C1292" s="29">
        <v>6.0</v>
      </c>
      <c r="D1292" s="29">
        <v>81.0</v>
      </c>
      <c r="E1292" s="29">
        <v>9.0</v>
      </c>
      <c r="F1292" s="29">
        <v>3.0</v>
      </c>
      <c r="G1292" s="23" t="s">
        <v>346</v>
      </c>
      <c r="H1292" s="23" t="s">
        <v>1324</v>
      </c>
      <c r="I1292" s="29">
        <v>12.0</v>
      </c>
      <c r="J1292" s="29">
        <v>27.0</v>
      </c>
      <c r="K1292" s="29">
        <v>497.0</v>
      </c>
      <c r="L1292" s="30">
        <f t="shared" si="8"/>
        <v>41416.66667</v>
      </c>
      <c r="M1292" s="36"/>
    </row>
    <row r="1293">
      <c r="A1293" s="57">
        <v>40483.0</v>
      </c>
      <c r="B1293" s="23" t="s">
        <v>555</v>
      </c>
      <c r="C1293" s="29">
        <v>8.0</v>
      </c>
      <c r="D1293" s="29">
        <v>41.0</v>
      </c>
      <c r="E1293" s="29">
        <v>9.0</v>
      </c>
      <c r="F1293" s="29">
        <v>3.0</v>
      </c>
      <c r="G1293" s="23" t="s">
        <v>739</v>
      </c>
      <c r="H1293" s="23" t="s">
        <v>848</v>
      </c>
      <c r="I1293" s="29">
        <v>12.0</v>
      </c>
      <c r="J1293" s="29">
        <v>19.0</v>
      </c>
      <c r="K1293" s="29">
        <v>388.0</v>
      </c>
      <c r="L1293" s="30">
        <f t="shared" si="8"/>
        <v>32333.33333</v>
      </c>
      <c r="M1293" s="36"/>
    </row>
    <row r="1294">
      <c r="A1294" s="57">
        <v>40483.0</v>
      </c>
      <c r="B1294" s="23" t="s">
        <v>555</v>
      </c>
      <c r="C1294" s="29">
        <v>8.0</v>
      </c>
      <c r="D1294" s="29">
        <v>69.0</v>
      </c>
      <c r="E1294" s="29">
        <v>9.0</v>
      </c>
      <c r="F1294" s="29">
        <v>3.0</v>
      </c>
      <c r="G1294" s="23" t="s">
        <v>739</v>
      </c>
      <c r="H1294" s="23" t="s">
        <v>2066</v>
      </c>
      <c r="I1294" s="29">
        <v>12.0</v>
      </c>
      <c r="J1294" s="29">
        <v>24.0</v>
      </c>
      <c r="K1294" s="29">
        <v>494.0</v>
      </c>
      <c r="L1294" s="30">
        <f t="shared" si="8"/>
        <v>41166.66667</v>
      </c>
      <c r="M1294" s="36"/>
    </row>
    <row r="1295">
      <c r="A1295" s="57">
        <v>40483.0</v>
      </c>
      <c r="B1295" s="23" t="s">
        <v>555</v>
      </c>
      <c r="C1295" s="29">
        <v>12.0</v>
      </c>
      <c r="D1295" s="29">
        <v>53.0</v>
      </c>
      <c r="E1295" s="29">
        <v>9.0</v>
      </c>
      <c r="F1295" s="29">
        <v>3.0</v>
      </c>
      <c r="G1295" s="23" t="s">
        <v>344</v>
      </c>
      <c r="H1295" s="23" t="s">
        <v>2022</v>
      </c>
      <c r="I1295" s="29">
        <v>12.0</v>
      </c>
      <c r="J1295" s="29">
        <v>24.0</v>
      </c>
      <c r="K1295" s="29">
        <v>267.0</v>
      </c>
      <c r="L1295" s="30">
        <f t="shared" si="8"/>
        <v>22250</v>
      </c>
      <c r="M1295" s="36"/>
    </row>
    <row r="1296">
      <c r="A1296" s="57">
        <v>40483.0</v>
      </c>
      <c r="B1296" s="23" t="s">
        <v>555</v>
      </c>
      <c r="C1296" s="29">
        <v>12.0</v>
      </c>
      <c r="D1296" s="29">
        <v>119.0</v>
      </c>
      <c r="E1296" s="29">
        <v>9.0</v>
      </c>
      <c r="F1296" s="29">
        <v>3.0</v>
      </c>
      <c r="G1296" s="23" t="s">
        <v>344</v>
      </c>
      <c r="H1296" s="23" t="s">
        <v>826</v>
      </c>
      <c r="I1296" s="29">
        <v>12.0</v>
      </c>
      <c r="J1296" s="29">
        <v>19.0</v>
      </c>
      <c r="K1296" s="29">
        <v>915.0</v>
      </c>
      <c r="L1296" s="30">
        <f t="shared" si="8"/>
        <v>76250</v>
      </c>
      <c r="M1296" s="36"/>
    </row>
    <row r="1297">
      <c r="A1297" s="57">
        <v>40483.0</v>
      </c>
      <c r="B1297" s="23" t="s">
        <v>555</v>
      </c>
      <c r="C1297" s="29">
        <v>24.0</v>
      </c>
      <c r="D1297" s="29">
        <v>27.0</v>
      </c>
      <c r="E1297" s="29">
        <v>9.0</v>
      </c>
      <c r="F1297" s="29">
        <v>3.0</v>
      </c>
      <c r="G1297" s="23" t="s">
        <v>432</v>
      </c>
      <c r="H1297" s="23" t="s">
        <v>1391</v>
      </c>
      <c r="I1297" s="29">
        <v>12.0</v>
      </c>
      <c r="J1297" s="29">
        <v>32.0</v>
      </c>
      <c r="K1297" s="29">
        <v>1867.0</v>
      </c>
      <c r="L1297" s="30">
        <f t="shared" si="8"/>
        <v>155583.3333</v>
      </c>
      <c r="M1297" s="36"/>
    </row>
    <row r="1298">
      <c r="A1298" s="57">
        <v>40483.0</v>
      </c>
      <c r="B1298" s="23" t="s">
        <v>555</v>
      </c>
      <c r="C1298" s="29">
        <v>33.0</v>
      </c>
      <c r="D1298" s="29">
        <v>19.0</v>
      </c>
      <c r="E1298" s="29">
        <v>9.0</v>
      </c>
      <c r="F1298" s="29">
        <v>3.0</v>
      </c>
      <c r="G1298" s="23" t="s">
        <v>419</v>
      </c>
      <c r="H1298" s="23" t="s">
        <v>2051</v>
      </c>
      <c r="I1298" s="29">
        <v>12.0</v>
      </c>
      <c r="J1298" s="29">
        <v>16.0</v>
      </c>
      <c r="K1298" s="29">
        <v>535.0</v>
      </c>
      <c r="L1298" s="30">
        <f t="shared" si="8"/>
        <v>44583.33333</v>
      </c>
      <c r="M1298" s="36"/>
    </row>
    <row r="1299">
      <c r="A1299" s="57">
        <v>40483.0</v>
      </c>
      <c r="B1299" s="23" t="s">
        <v>555</v>
      </c>
      <c r="C1299" s="29">
        <v>36.0</v>
      </c>
      <c r="D1299" s="29">
        <v>85.0</v>
      </c>
      <c r="E1299" s="29">
        <v>9.0</v>
      </c>
      <c r="F1299" s="29">
        <v>3.0</v>
      </c>
      <c r="G1299" s="23" t="s">
        <v>337</v>
      </c>
      <c r="H1299" s="23" t="s">
        <v>1735</v>
      </c>
      <c r="I1299" s="29">
        <v>12.0</v>
      </c>
      <c r="J1299" s="29">
        <v>19.0</v>
      </c>
      <c r="K1299" s="29">
        <v>440.0</v>
      </c>
      <c r="L1299" s="30">
        <f t="shared" si="8"/>
        <v>36666.66667</v>
      </c>
      <c r="M1299" s="36"/>
    </row>
    <row r="1300">
      <c r="A1300" s="57">
        <v>40483.0</v>
      </c>
      <c r="B1300" s="23" t="s">
        <v>555</v>
      </c>
      <c r="C1300" s="29">
        <v>42.0</v>
      </c>
      <c r="D1300" s="29">
        <v>45.0</v>
      </c>
      <c r="E1300" s="29">
        <v>9.0</v>
      </c>
      <c r="F1300" s="29">
        <v>3.0</v>
      </c>
      <c r="G1300" s="23" t="s">
        <v>361</v>
      </c>
      <c r="H1300" s="23" t="s">
        <v>512</v>
      </c>
      <c r="I1300" s="29">
        <v>12.0</v>
      </c>
      <c r="J1300" s="29">
        <v>21.0</v>
      </c>
      <c r="K1300" s="29">
        <v>560.0</v>
      </c>
      <c r="L1300" s="30">
        <f t="shared" si="8"/>
        <v>46666.66667</v>
      </c>
      <c r="M1300" s="36"/>
    </row>
    <row r="1301">
      <c r="A1301" s="57">
        <v>40483.0</v>
      </c>
      <c r="B1301" s="23" t="s">
        <v>555</v>
      </c>
      <c r="C1301" s="29">
        <v>42.0</v>
      </c>
      <c r="D1301" s="29">
        <v>71.0</v>
      </c>
      <c r="E1301" s="29">
        <v>9.0</v>
      </c>
      <c r="F1301" s="29">
        <v>3.0</v>
      </c>
      <c r="G1301" s="23" t="s">
        <v>361</v>
      </c>
      <c r="H1301" s="23" t="s">
        <v>1369</v>
      </c>
      <c r="I1301" s="29">
        <v>12.0</v>
      </c>
      <c r="J1301" s="29">
        <v>16.0</v>
      </c>
      <c r="K1301" s="29">
        <v>293.0</v>
      </c>
      <c r="L1301" s="30">
        <f t="shared" si="8"/>
        <v>24416.66667</v>
      </c>
      <c r="M1301" s="36"/>
    </row>
    <row r="1302">
      <c r="A1302" s="57">
        <v>40483.0</v>
      </c>
      <c r="B1302" s="23" t="s">
        <v>555</v>
      </c>
      <c r="C1302" s="29">
        <v>48.0</v>
      </c>
      <c r="D1302" s="29">
        <v>157.0</v>
      </c>
      <c r="E1302" s="29">
        <v>9.0</v>
      </c>
      <c r="F1302" s="29">
        <v>3.0</v>
      </c>
      <c r="G1302" s="23" t="s">
        <v>369</v>
      </c>
      <c r="H1302" s="23" t="s">
        <v>2028</v>
      </c>
      <c r="I1302" s="29">
        <v>12.0</v>
      </c>
      <c r="J1302" s="29">
        <v>34.0</v>
      </c>
      <c r="K1302" s="29">
        <v>1341.0</v>
      </c>
      <c r="L1302" s="30">
        <f t="shared" si="8"/>
        <v>111750</v>
      </c>
      <c r="M1302" s="36"/>
    </row>
    <row r="1303">
      <c r="A1303" s="57">
        <v>40483.0</v>
      </c>
      <c r="B1303" s="23" t="s">
        <v>555</v>
      </c>
      <c r="C1303" s="29">
        <v>50.0</v>
      </c>
      <c r="D1303" s="29">
        <v>27.0</v>
      </c>
      <c r="E1303" s="29">
        <v>9.0</v>
      </c>
      <c r="F1303" s="29">
        <v>3.0</v>
      </c>
      <c r="G1303" s="23" t="s">
        <v>447</v>
      </c>
      <c r="H1303" s="23" t="s">
        <v>886</v>
      </c>
      <c r="I1303" s="29">
        <v>12.0</v>
      </c>
      <c r="J1303" s="29">
        <v>17.0</v>
      </c>
      <c r="K1303" s="29">
        <v>673.0</v>
      </c>
      <c r="L1303" s="30">
        <f t="shared" si="8"/>
        <v>56083.33333</v>
      </c>
      <c r="M1303" s="36"/>
    </row>
    <row r="1304">
      <c r="A1304" s="57">
        <v>40483.0</v>
      </c>
      <c r="B1304" s="23" t="s">
        <v>555</v>
      </c>
      <c r="C1304" s="29">
        <v>51.0</v>
      </c>
      <c r="D1304" s="29">
        <v>107.0</v>
      </c>
      <c r="E1304" s="29">
        <v>9.0</v>
      </c>
      <c r="F1304" s="29">
        <v>3.0</v>
      </c>
      <c r="G1304" s="23" t="s">
        <v>383</v>
      </c>
      <c r="H1304" s="23" t="s">
        <v>1379</v>
      </c>
      <c r="I1304" s="29">
        <v>12.0</v>
      </c>
      <c r="J1304" s="29">
        <v>25.0</v>
      </c>
      <c r="K1304" s="29">
        <v>951.0</v>
      </c>
      <c r="L1304" s="30">
        <f t="shared" si="8"/>
        <v>79250</v>
      </c>
      <c r="M1304" s="36"/>
    </row>
    <row r="1305">
      <c r="A1305" s="57">
        <v>40483.0</v>
      </c>
      <c r="B1305" s="23" t="s">
        <v>555</v>
      </c>
      <c r="C1305" s="29">
        <v>51.0</v>
      </c>
      <c r="D1305" s="29">
        <v>760.0</v>
      </c>
      <c r="E1305" s="29">
        <v>9.0</v>
      </c>
      <c r="F1305" s="29">
        <v>3.0</v>
      </c>
      <c r="G1305" s="23" t="s">
        <v>383</v>
      </c>
      <c r="H1305" s="23" t="s">
        <v>1381</v>
      </c>
      <c r="I1305" s="29">
        <v>12.0</v>
      </c>
      <c r="J1305" s="29">
        <v>13.0</v>
      </c>
      <c r="K1305" s="29">
        <v>281.0</v>
      </c>
      <c r="L1305" s="30">
        <f t="shared" si="8"/>
        <v>23416.66667</v>
      </c>
      <c r="M1305" s="36"/>
    </row>
    <row r="1306">
      <c r="A1306" s="57">
        <v>40483.0</v>
      </c>
      <c r="B1306" s="23" t="s">
        <v>555</v>
      </c>
      <c r="C1306" s="29">
        <v>6.0</v>
      </c>
      <c r="D1306" s="29">
        <v>67.0</v>
      </c>
      <c r="E1306" s="29">
        <v>9.0</v>
      </c>
      <c r="F1306" s="29">
        <v>3.0</v>
      </c>
      <c r="G1306" s="23" t="s">
        <v>346</v>
      </c>
      <c r="H1306" s="23" t="s">
        <v>2040</v>
      </c>
      <c r="I1306" s="29">
        <v>11.0</v>
      </c>
      <c r="J1306" s="29">
        <v>17.0</v>
      </c>
      <c r="K1306" s="29">
        <v>363.0</v>
      </c>
      <c r="L1306" s="30">
        <f t="shared" si="8"/>
        <v>33000</v>
      </c>
      <c r="M1306" s="36"/>
    </row>
    <row r="1307">
      <c r="A1307" s="57">
        <v>40483.0</v>
      </c>
      <c r="B1307" s="23" t="s">
        <v>555</v>
      </c>
      <c r="C1307" s="29">
        <v>34.0</v>
      </c>
      <c r="D1307" s="29">
        <v>5.0</v>
      </c>
      <c r="E1307" s="29">
        <v>9.0</v>
      </c>
      <c r="F1307" s="29">
        <v>3.0</v>
      </c>
      <c r="G1307" s="23" t="s">
        <v>375</v>
      </c>
      <c r="H1307" s="23" t="s">
        <v>1250</v>
      </c>
      <c r="I1307" s="29">
        <v>11.0</v>
      </c>
      <c r="J1307" s="29">
        <v>19.0</v>
      </c>
      <c r="K1307" s="29">
        <v>628.0</v>
      </c>
      <c r="L1307" s="30">
        <f t="shared" si="8"/>
        <v>57090.90909</v>
      </c>
      <c r="M1307" s="36"/>
    </row>
    <row r="1308">
      <c r="A1308" s="57">
        <v>40483.0</v>
      </c>
      <c r="B1308" s="23" t="s">
        <v>555</v>
      </c>
      <c r="C1308" s="29">
        <v>34.0</v>
      </c>
      <c r="D1308" s="29">
        <v>31.0</v>
      </c>
      <c r="E1308" s="29">
        <v>9.0</v>
      </c>
      <c r="F1308" s="29">
        <v>3.0</v>
      </c>
      <c r="G1308" s="23" t="s">
        <v>375</v>
      </c>
      <c r="H1308" s="23" t="s">
        <v>461</v>
      </c>
      <c r="I1308" s="29">
        <v>11.0</v>
      </c>
      <c r="J1308" s="29">
        <v>17.0</v>
      </c>
      <c r="K1308" s="29">
        <v>378.0</v>
      </c>
      <c r="L1308" s="30">
        <f t="shared" si="8"/>
        <v>34363.63636</v>
      </c>
      <c r="M1308" s="36"/>
    </row>
    <row r="1309">
      <c r="A1309" s="57">
        <v>40483.0</v>
      </c>
      <c r="B1309" s="23" t="s">
        <v>555</v>
      </c>
      <c r="C1309" s="29">
        <v>36.0</v>
      </c>
      <c r="D1309" s="29">
        <v>71.0</v>
      </c>
      <c r="E1309" s="29">
        <v>9.0</v>
      </c>
      <c r="F1309" s="29">
        <v>3.0</v>
      </c>
      <c r="G1309" s="23" t="s">
        <v>337</v>
      </c>
      <c r="H1309" s="23" t="s">
        <v>366</v>
      </c>
      <c r="I1309" s="29">
        <v>11.0</v>
      </c>
      <c r="J1309" s="29">
        <v>17.0</v>
      </c>
      <c r="K1309" s="29">
        <v>351.0</v>
      </c>
      <c r="L1309" s="30">
        <f t="shared" si="8"/>
        <v>31909.09091</v>
      </c>
      <c r="M1309" s="36"/>
    </row>
    <row r="1310">
      <c r="A1310" s="57">
        <v>40483.0</v>
      </c>
      <c r="B1310" s="23" t="s">
        <v>555</v>
      </c>
      <c r="C1310" s="29">
        <v>36.0</v>
      </c>
      <c r="D1310" s="29">
        <v>87.0</v>
      </c>
      <c r="E1310" s="29">
        <v>9.0</v>
      </c>
      <c r="F1310" s="29">
        <v>3.0</v>
      </c>
      <c r="G1310" s="23" t="s">
        <v>337</v>
      </c>
      <c r="H1310" s="23" t="s">
        <v>1225</v>
      </c>
      <c r="I1310" s="29">
        <v>11.0</v>
      </c>
      <c r="J1310" s="29">
        <v>18.0</v>
      </c>
      <c r="K1310" s="29">
        <v>235.0</v>
      </c>
      <c r="L1310" s="30">
        <f t="shared" si="8"/>
        <v>21363.63636</v>
      </c>
      <c r="M1310" s="36"/>
    </row>
    <row r="1311">
      <c r="A1311" s="57">
        <v>40483.0</v>
      </c>
      <c r="B1311" s="23" t="s">
        <v>555</v>
      </c>
      <c r="C1311" s="29">
        <v>42.0</v>
      </c>
      <c r="D1311" s="29">
        <v>43.0</v>
      </c>
      <c r="E1311" s="29">
        <v>9.0</v>
      </c>
      <c r="F1311" s="29">
        <v>3.0</v>
      </c>
      <c r="G1311" s="23" t="s">
        <v>361</v>
      </c>
      <c r="H1311" s="23" t="s">
        <v>2047</v>
      </c>
      <c r="I1311" s="29">
        <v>11.0</v>
      </c>
      <c r="J1311" s="29">
        <v>19.0</v>
      </c>
      <c r="K1311" s="29">
        <v>409.0</v>
      </c>
      <c r="L1311" s="30">
        <f t="shared" si="8"/>
        <v>37181.81818</v>
      </c>
      <c r="M1311" s="36"/>
    </row>
    <row r="1312">
      <c r="A1312" s="57">
        <v>40483.0</v>
      </c>
      <c r="B1312" s="23" t="s">
        <v>555</v>
      </c>
      <c r="C1312" s="29">
        <v>49.0</v>
      </c>
      <c r="D1312" s="29">
        <v>49.0</v>
      </c>
      <c r="E1312" s="29">
        <v>9.0</v>
      </c>
      <c r="F1312" s="29">
        <v>3.0</v>
      </c>
      <c r="G1312" s="23" t="s">
        <v>1411</v>
      </c>
      <c r="H1312" s="23" t="s">
        <v>2067</v>
      </c>
      <c r="I1312" s="29">
        <v>11.0</v>
      </c>
      <c r="J1312" s="29">
        <v>28.0</v>
      </c>
      <c r="K1312" s="29">
        <v>747.0</v>
      </c>
      <c r="L1312" s="30">
        <f t="shared" si="8"/>
        <v>67909.09091</v>
      </c>
      <c r="M1312" s="36"/>
    </row>
    <row r="1313">
      <c r="A1313" s="57">
        <v>40483.0</v>
      </c>
      <c r="B1313" s="23" t="s">
        <v>555</v>
      </c>
      <c r="C1313" s="29">
        <v>53.0</v>
      </c>
      <c r="D1313" s="29">
        <v>53.0</v>
      </c>
      <c r="E1313" s="29">
        <v>9.0</v>
      </c>
      <c r="F1313" s="29">
        <v>3.0</v>
      </c>
      <c r="G1313" s="23" t="s">
        <v>503</v>
      </c>
      <c r="H1313" s="23" t="s">
        <v>1815</v>
      </c>
      <c r="I1313" s="29">
        <v>11.0</v>
      </c>
      <c r="J1313" s="29">
        <v>21.0</v>
      </c>
      <c r="K1313" s="29">
        <v>387.0</v>
      </c>
      <c r="L1313" s="30">
        <f t="shared" si="8"/>
        <v>35181.81818</v>
      </c>
      <c r="M1313" s="36"/>
    </row>
    <row r="1314">
      <c r="A1314" s="57">
        <v>40483.0</v>
      </c>
      <c r="B1314" s="23" t="s">
        <v>555</v>
      </c>
      <c r="C1314" s="29">
        <v>55.0</v>
      </c>
      <c r="D1314" s="29">
        <v>79.0</v>
      </c>
      <c r="E1314" s="29">
        <v>9.0</v>
      </c>
      <c r="F1314" s="29">
        <v>3.0</v>
      </c>
      <c r="G1314" s="23" t="s">
        <v>1301</v>
      </c>
      <c r="H1314" s="23" t="s">
        <v>1302</v>
      </c>
      <c r="I1314" s="29">
        <v>11.0</v>
      </c>
      <c r="J1314" s="29">
        <v>21.0</v>
      </c>
      <c r="K1314" s="29">
        <v>552.0</v>
      </c>
      <c r="L1314" s="30">
        <f t="shared" si="8"/>
        <v>50181.81818</v>
      </c>
      <c r="M1314" s="36"/>
    </row>
    <row r="1315">
      <c r="A1315" s="57">
        <v>40483.0</v>
      </c>
      <c r="B1315" s="23" t="s">
        <v>555</v>
      </c>
      <c r="C1315" s="29">
        <v>5.0</v>
      </c>
      <c r="D1315" s="29">
        <v>7.0</v>
      </c>
      <c r="E1315" s="29">
        <v>9.0</v>
      </c>
      <c r="F1315" s="29">
        <v>3.0</v>
      </c>
      <c r="G1315" s="23" t="s">
        <v>2068</v>
      </c>
      <c r="H1315" s="23" t="s">
        <v>2069</v>
      </c>
      <c r="I1315" s="29">
        <v>10.0</v>
      </c>
      <c r="J1315" s="29">
        <v>17.0</v>
      </c>
      <c r="K1315" s="29">
        <v>807.0</v>
      </c>
      <c r="L1315" s="30">
        <f t="shared" si="8"/>
        <v>80700</v>
      </c>
      <c r="M1315" s="36"/>
    </row>
    <row r="1316">
      <c r="A1316" s="57">
        <v>40483.0</v>
      </c>
      <c r="B1316" s="23" t="s">
        <v>555</v>
      </c>
      <c r="C1316" s="29">
        <v>12.0</v>
      </c>
      <c r="D1316" s="29">
        <v>1.0</v>
      </c>
      <c r="E1316" s="29">
        <v>9.0</v>
      </c>
      <c r="F1316" s="29">
        <v>3.0</v>
      </c>
      <c r="G1316" s="23" t="s">
        <v>344</v>
      </c>
      <c r="H1316" s="23" t="s">
        <v>2070</v>
      </c>
      <c r="I1316" s="29">
        <v>10.0</v>
      </c>
      <c r="J1316" s="29">
        <v>18.0</v>
      </c>
      <c r="K1316" s="29">
        <v>483.0</v>
      </c>
      <c r="L1316" s="30">
        <f t="shared" si="8"/>
        <v>48300</v>
      </c>
      <c r="M1316" s="36"/>
    </row>
    <row r="1317">
      <c r="A1317" s="57">
        <v>40483.0</v>
      </c>
      <c r="B1317" s="23" t="s">
        <v>555</v>
      </c>
      <c r="C1317" s="29">
        <v>13.0</v>
      </c>
      <c r="D1317" s="29">
        <v>51.0</v>
      </c>
      <c r="E1317" s="29">
        <v>9.0</v>
      </c>
      <c r="F1317" s="29">
        <v>3.0</v>
      </c>
      <c r="G1317" s="23" t="s">
        <v>394</v>
      </c>
      <c r="H1317" s="23" t="s">
        <v>1996</v>
      </c>
      <c r="I1317" s="29">
        <v>10.0</v>
      </c>
      <c r="J1317" s="29">
        <v>15.0</v>
      </c>
      <c r="K1317" s="29">
        <v>269.0</v>
      </c>
      <c r="L1317" s="30">
        <f t="shared" si="8"/>
        <v>26900</v>
      </c>
      <c r="M1317" s="36"/>
    </row>
    <row r="1318">
      <c r="A1318" s="57">
        <v>40483.0</v>
      </c>
      <c r="B1318" s="23" t="s">
        <v>555</v>
      </c>
      <c r="C1318" s="29">
        <v>18.0</v>
      </c>
      <c r="D1318" s="29">
        <v>57.0</v>
      </c>
      <c r="E1318" s="29">
        <v>9.0</v>
      </c>
      <c r="F1318" s="29">
        <v>3.0</v>
      </c>
      <c r="G1318" s="23" t="s">
        <v>1455</v>
      </c>
      <c r="H1318" s="23" t="s">
        <v>1339</v>
      </c>
      <c r="I1318" s="29">
        <v>10.0</v>
      </c>
      <c r="J1318" s="29">
        <v>22.0</v>
      </c>
      <c r="K1318" s="29">
        <v>931.0</v>
      </c>
      <c r="L1318" s="30">
        <f t="shared" si="8"/>
        <v>93100</v>
      </c>
      <c r="M1318" s="36"/>
    </row>
    <row r="1319">
      <c r="A1319" s="57">
        <v>40483.0</v>
      </c>
      <c r="B1319" s="23" t="s">
        <v>555</v>
      </c>
      <c r="C1319" s="29">
        <v>22.0</v>
      </c>
      <c r="D1319" s="29">
        <v>51.0</v>
      </c>
      <c r="E1319" s="29">
        <v>9.0</v>
      </c>
      <c r="F1319" s="29">
        <v>3.0</v>
      </c>
      <c r="G1319" s="23" t="s">
        <v>2012</v>
      </c>
      <c r="H1319" s="23" t="s">
        <v>2071</v>
      </c>
      <c r="I1319" s="29">
        <v>10.0</v>
      </c>
      <c r="J1319" s="29">
        <v>14.0</v>
      </c>
      <c r="K1319" s="29">
        <v>233.0</v>
      </c>
      <c r="L1319" s="30">
        <f t="shared" si="8"/>
        <v>23300</v>
      </c>
      <c r="M1319" s="36"/>
    </row>
    <row r="1320">
      <c r="A1320" s="57">
        <v>40483.0</v>
      </c>
      <c r="B1320" s="23" t="s">
        <v>555</v>
      </c>
      <c r="C1320" s="29">
        <v>36.0</v>
      </c>
      <c r="D1320" s="29">
        <v>65.0</v>
      </c>
      <c r="E1320" s="29">
        <v>9.0</v>
      </c>
      <c r="F1320" s="29">
        <v>3.0</v>
      </c>
      <c r="G1320" s="23" t="s">
        <v>337</v>
      </c>
      <c r="H1320" s="23" t="s">
        <v>1208</v>
      </c>
      <c r="I1320" s="29">
        <v>10.0</v>
      </c>
      <c r="J1320" s="29">
        <v>21.0</v>
      </c>
      <c r="K1320" s="29">
        <v>189.0</v>
      </c>
      <c r="L1320" s="30">
        <f t="shared" si="8"/>
        <v>18900</v>
      </c>
      <c r="M1320" s="36"/>
    </row>
    <row r="1321">
      <c r="A1321" s="57">
        <v>40483.0</v>
      </c>
      <c r="B1321" s="23" t="s">
        <v>555</v>
      </c>
      <c r="C1321" s="29">
        <v>37.0</v>
      </c>
      <c r="D1321" s="29">
        <v>129.0</v>
      </c>
      <c r="E1321" s="29">
        <v>9.0</v>
      </c>
      <c r="F1321" s="29">
        <v>3.0</v>
      </c>
      <c r="G1321" s="23" t="s">
        <v>389</v>
      </c>
      <c r="H1321" s="23" t="s">
        <v>2046</v>
      </c>
      <c r="I1321" s="29">
        <v>10.0</v>
      </c>
      <c r="J1321" s="29">
        <v>25.0</v>
      </c>
      <c r="K1321" s="29">
        <v>316.0</v>
      </c>
      <c r="L1321" s="30">
        <f t="shared" si="8"/>
        <v>31600</v>
      </c>
      <c r="M1321" s="36"/>
    </row>
    <row r="1322">
      <c r="A1322" s="57">
        <v>40483.0</v>
      </c>
      <c r="B1322" s="23" t="s">
        <v>555</v>
      </c>
      <c r="C1322" s="29">
        <v>39.0</v>
      </c>
      <c r="D1322" s="29">
        <v>113.0</v>
      </c>
      <c r="E1322" s="29">
        <v>9.0</v>
      </c>
      <c r="F1322" s="29">
        <v>3.0</v>
      </c>
      <c r="G1322" s="23" t="s">
        <v>440</v>
      </c>
      <c r="H1322" s="23" t="s">
        <v>433</v>
      </c>
      <c r="I1322" s="29">
        <v>10.0</v>
      </c>
      <c r="J1322" s="29">
        <v>26.0</v>
      </c>
      <c r="K1322" s="29">
        <v>449.0</v>
      </c>
      <c r="L1322" s="30">
        <f t="shared" si="8"/>
        <v>44900</v>
      </c>
      <c r="M1322" s="36"/>
    </row>
    <row r="1323">
      <c r="A1323" s="57">
        <v>40483.0</v>
      </c>
      <c r="B1323" s="23" t="s">
        <v>555</v>
      </c>
      <c r="C1323" s="29">
        <v>42.0</v>
      </c>
      <c r="D1323" s="29">
        <v>11.0</v>
      </c>
      <c r="E1323" s="29">
        <v>9.0</v>
      </c>
      <c r="F1323" s="29">
        <v>3.0</v>
      </c>
      <c r="G1323" s="23" t="s">
        <v>361</v>
      </c>
      <c r="H1323" s="23" t="s">
        <v>1266</v>
      </c>
      <c r="I1323" s="29">
        <v>10.0</v>
      </c>
      <c r="J1323" s="29">
        <v>22.0</v>
      </c>
      <c r="K1323" s="29">
        <v>505.0</v>
      </c>
      <c r="L1323" s="30">
        <f t="shared" si="8"/>
        <v>50500</v>
      </c>
      <c r="M1323" s="36"/>
    </row>
    <row r="1324">
      <c r="A1324" s="57">
        <v>40483.0</v>
      </c>
      <c r="B1324" s="23" t="s">
        <v>555</v>
      </c>
      <c r="C1324" s="29">
        <v>47.0</v>
      </c>
      <c r="D1324" s="29">
        <v>65.0</v>
      </c>
      <c r="E1324" s="29">
        <v>9.0</v>
      </c>
      <c r="F1324" s="29">
        <v>3.0</v>
      </c>
      <c r="G1324" s="23" t="s">
        <v>1289</v>
      </c>
      <c r="H1324" s="23" t="s">
        <v>1339</v>
      </c>
      <c r="I1324" s="29">
        <v>10.0</v>
      </c>
      <c r="J1324" s="29">
        <v>24.0</v>
      </c>
      <c r="K1324" s="29">
        <v>2230.0</v>
      </c>
      <c r="L1324" s="30">
        <f t="shared" si="8"/>
        <v>223000</v>
      </c>
      <c r="M1324" s="36"/>
    </row>
    <row r="1325">
      <c r="A1325" s="57">
        <v>40483.0</v>
      </c>
      <c r="B1325" s="23" t="s">
        <v>555</v>
      </c>
      <c r="C1325" s="29">
        <v>58.0</v>
      </c>
      <c r="D1325" s="29">
        <v>0.0</v>
      </c>
      <c r="E1325" s="29">
        <v>9.0</v>
      </c>
      <c r="F1325" s="29">
        <v>3.0</v>
      </c>
      <c r="G1325" s="23" t="s">
        <v>1818</v>
      </c>
      <c r="H1325" s="23" t="s">
        <v>1819</v>
      </c>
      <c r="I1325" s="29">
        <v>164.0</v>
      </c>
      <c r="J1325" s="29">
        <v>267.0</v>
      </c>
      <c r="K1325" s="29">
        <v>6302.0</v>
      </c>
      <c r="L1325" s="30">
        <f t="shared" si="8"/>
        <v>38426.82927</v>
      </c>
      <c r="M1325" s="36"/>
    </row>
    <row r="1326">
      <c r="A1326" s="57">
        <v>40483.0</v>
      </c>
      <c r="B1326" s="23" t="s">
        <v>555</v>
      </c>
      <c r="C1326" s="29">
        <v>59.0</v>
      </c>
      <c r="D1326" s="29">
        <v>0.0</v>
      </c>
      <c r="E1326" s="29">
        <v>9.0</v>
      </c>
      <c r="F1326" s="29">
        <v>3.0</v>
      </c>
      <c r="G1326" s="23" t="s">
        <v>513</v>
      </c>
      <c r="H1326" s="23" t="s">
        <v>1820</v>
      </c>
      <c r="I1326" s="29">
        <v>1840.0</v>
      </c>
      <c r="J1326" s="29">
        <v>3301.0</v>
      </c>
      <c r="K1326" s="29">
        <v>104124.0</v>
      </c>
      <c r="L1326" s="30">
        <f t="shared" si="8"/>
        <v>56589.13043</v>
      </c>
      <c r="M1326" s="36"/>
    </row>
    <row r="1327">
      <c r="A1327" s="57">
        <v>40483.0</v>
      </c>
      <c r="B1327" s="23" t="s">
        <v>555</v>
      </c>
      <c r="C1327" s="29">
        <v>59.0</v>
      </c>
      <c r="D1327" s="29">
        <v>1.0</v>
      </c>
      <c r="E1327" s="29">
        <v>9.0</v>
      </c>
      <c r="F1327" s="29">
        <v>3.0</v>
      </c>
      <c r="G1327" s="23" t="s">
        <v>513</v>
      </c>
      <c r="H1327" s="23" t="s">
        <v>1823</v>
      </c>
      <c r="I1327" s="29">
        <v>364.0</v>
      </c>
      <c r="J1327" s="29">
        <v>606.0</v>
      </c>
      <c r="K1327" s="29">
        <v>18984.0</v>
      </c>
      <c r="L1327" s="30">
        <f t="shared" si="8"/>
        <v>52153.84615</v>
      </c>
      <c r="M1327" s="36"/>
    </row>
    <row r="1328">
      <c r="A1328" s="57">
        <v>40483.0</v>
      </c>
      <c r="B1328" s="23" t="s">
        <v>555</v>
      </c>
      <c r="C1328" s="29">
        <v>59.0</v>
      </c>
      <c r="D1328" s="29">
        <v>3.0</v>
      </c>
      <c r="E1328" s="29">
        <v>9.0</v>
      </c>
      <c r="F1328" s="29">
        <v>3.0</v>
      </c>
      <c r="G1328" s="23" t="s">
        <v>513</v>
      </c>
      <c r="H1328" s="23" t="s">
        <v>1824</v>
      </c>
      <c r="I1328" s="29">
        <v>359.0</v>
      </c>
      <c r="J1328" s="29">
        <v>668.0</v>
      </c>
      <c r="K1328" s="29">
        <v>23033.0</v>
      </c>
      <c r="L1328" s="30">
        <f t="shared" si="8"/>
        <v>64158.77437</v>
      </c>
      <c r="M1328" s="36"/>
    </row>
    <row r="1329">
      <c r="A1329" s="57">
        <v>40483.0</v>
      </c>
      <c r="B1329" s="23" t="s">
        <v>555</v>
      </c>
      <c r="C1329" s="29">
        <v>59.0</v>
      </c>
      <c r="D1329" s="29">
        <v>5.0</v>
      </c>
      <c r="E1329" s="29">
        <v>9.0</v>
      </c>
      <c r="F1329" s="29">
        <v>3.0</v>
      </c>
      <c r="G1329" s="23" t="s">
        <v>513</v>
      </c>
      <c r="H1329" s="23" t="s">
        <v>1826</v>
      </c>
      <c r="I1329" s="29">
        <v>824.0</v>
      </c>
      <c r="J1329" s="29">
        <v>1559.0</v>
      </c>
      <c r="K1329" s="29">
        <v>45285.0</v>
      </c>
      <c r="L1329" s="30">
        <f t="shared" si="8"/>
        <v>54957.52427</v>
      </c>
      <c r="M1329" s="36"/>
    </row>
    <row r="1330">
      <c r="A1330" s="57">
        <v>40483.0</v>
      </c>
      <c r="B1330" s="23" t="s">
        <v>555</v>
      </c>
      <c r="C1330" s="29">
        <v>59.0</v>
      </c>
      <c r="D1330" s="29">
        <v>7.0</v>
      </c>
      <c r="E1330" s="29">
        <v>9.0</v>
      </c>
      <c r="F1330" s="29">
        <v>3.0</v>
      </c>
      <c r="G1330" s="23" t="s">
        <v>513</v>
      </c>
      <c r="H1330" s="23" t="s">
        <v>1829</v>
      </c>
      <c r="I1330" s="29">
        <v>293.0</v>
      </c>
      <c r="J1330" s="29">
        <v>468.0</v>
      </c>
      <c r="K1330" s="29">
        <v>16822.0</v>
      </c>
      <c r="L1330" s="30">
        <f t="shared" si="8"/>
        <v>57412.96928</v>
      </c>
      <c r="M1330" s="36"/>
    </row>
    <row r="1331">
      <c r="A1331" s="57">
        <v>40483.0</v>
      </c>
      <c r="B1331" s="23" t="s">
        <v>555</v>
      </c>
      <c r="C1331" s="29">
        <v>57.0</v>
      </c>
      <c r="D1331" s="29">
        <v>9.0</v>
      </c>
      <c r="E1331" s="29">
        <v>9.0</v>
      </c>
      <c r="F1331" s="29">
        <v>3.0</v>
      </c>
      <c r="G1331" s="23" t="s">
        <v>348</v>
      </c>
      <c r="H1331" s="23" t="s">
        <v>554</v>
      </c>
      <c r="I1331" s="29">
        <v>187.0</v>
      </c>
      <c r="J1331" s="29">
        <v>366.0</v>
      </c>
      <c r="K1331" s="29">
        <v>16535.0</v>
      </c>
      <c r="L1331" s="30">
        <f t="shared" si="8"/>
        <v>88422.45989</v>
      </c>
      <c r="M1331" s="36"/>
    </row>
    <row r="1332">
      <c r="A1332" s="57">
        <v>40483.0</v>
      </c>
      <c r="B1332" s="23" t="s">
        <v>555</v>
      </c>
      <c r="C1332" s="29">
        <v>96.0</v>
      </c>
      <c r="D1332" s="29">
        <v>0.0</v>
      </c>
      <c r="E1332" s="29">
        <v>9.0</v>
      </c>
      <c r="F1332" s="29">
        <v>13.0</v>
      </c>
      <c r="G1332" s="23" t="s">
        <v>294</v>
      </c>
      <c r="H1332" s="23" t="s">
        <v>1832</v>
      </c>
      <c r="I1332" s="29">
        <v>4032.0</v>
      </c>
      <c r="J1332" s="29">
        <v>6094.0</v>
      </c>
      <c r="K1332" s="29">
        <v>189077.0</v>
      </c>
      <c r="L1332" s="30">
        <f t="shared" si="8"/>
        <v>46894.09722</v>
      </c>
      <c r="M1332" s="23" t="s">
        <v>296</v>
      </c>
    </row>
    <row r="1333">
      <c r="A1333" s="57">
        <v>40483.0</v>
      </c>
      <c r="B1333" s="23" t="s">
        <v>555</v>
      </c>
      <c r="C1333" s="29">
        <v>97.0</v>
      </c>
      <c r="D1333" s="29">
        <v>0.0</v>
      </c>
      <c r="E1333" s="29">
        <v>9.0</v>
      </c>
      <c r="F1333" s="29">
        <v>13.0</v>
      </c>
      <c r="G1333" s="23" t="s">
        <v>294</v>
      </c>
      <c r="H1333" s="23" t="s">
        <v>1835</v>
      </c>
      <c r="I1333" s="29">
        <v>3989.0</v>
      </c>
      <c r="J1333" s="29">
        <v>6025.0</v>
      </c>
      <c r="K1333" s="29">
        <v>188255.0</v>
      </c>
      <c r="L1333" s="30">
        <f t="shared" si="8"/>
        <v>47193.53221</v>
      </c>
      <c r="M1333" s="23" t="s">
        <v>299</v>
      </c>
    </row>
    <row r="1334">
      <c r="A1334" s="57">
        <v>40483.0</v>
      </c>
      <c r="B1334" s="23" t="s">
        <v>555</v>
      </c>
      <c r="C1334" s="29">
        <v>97.0</v>
      </c>
      <c r="D1334" s="29">
        <v>1.0</v>
      </c>
      <c r="E1334" s="29">
        <v>9.0</v>
      </c>
      <c r="F1334" s="29">
        <v>13.0</v>
      </c>
      <c r="G1334" s="23" t="s">
        <v>294</v>
      </c>
      <c r="H1334" s="23" t="s">
        <v>1837</v>
      </c>
      <c r="I1334" s="29">
        <v>2470.0</v>
      </c>
      <c r="J1334" s="29">
        <v>3741.0</v>
      </c>
      <c r="K1334" s="29">
        <v>105484.0</v>
      </c>
      <c r="L1334" s="30">
        <f t="shared" si="8"/>
        <v>42706.07287</v>
      </c>
      <c r="M1334" s="23" t="s">
        <v>302</v>
      </c>
    </row>
    <row r="1335">
      <c r="A1335" s="57">
        <v>40483.0</v>
      </c>
      <c r="B1335" s="23" t="s">
        <v>555</v>
      </c>
      <c r="C1335" s="29">
        <v>97.0</v>
      </c>
      <c r="D1335" s="29">
        <v>3.0</v>
      </c>
      <c r="E1335" s="29">
        <v>9.0</v>
      </c>
      <c r="F1335" s="29">
        <v>13.0</v>
      </c>
      <c r="G1335" s="23" t="s">
        <v>294</v>
      </c>
      <c r="H1335" s="23" t="s">
        <v>1839</v>
      </c>
      <c r="I1335" s="29">
        <v>1519.0</v>
      </c>
      <c r="J1335" s="29">
        <v>2284.0</v>
      </c>
      <c r="K1335" s="29">
        <v>82770.0</v>
      </c>
      <c r="L1335" s="30">
        <f t="shared" si="8"/>
        <v>54489.79592</v>
      </c>
      <c r="M1335" s="23" t="s">
        <v>309</v>
      </c>
    </row>
    <row r="1336">
      <c r="A1336" s="57">
        <v>40483.0</v>
      </c>
      <c r="B1336" s="23" t="s">
        <v>555</v>
      </c>
      <c r="C1336" s="29">
        <v>98.0</v>
      </c>
      <c r="D1336" s="29">
        <v>0.0</v>
      </c>
      <c r="E1336" s="29">
        <v>9.0</v>
      </c>
      <c r="F1336" s="29">
        <v>13.0</v>
      </c>
      <c r="G1336" s="23" t="s">
        <v>294</v>
      </c>
      <c r="H1336" s="23" t="s">
        <v>1842</v>
      </c>
      <c r="I1336" s="29">
        <v>43.0</v>
      </c>
      <c r="J1336" s="29">
        <v>69.0</v>
      </c>
      <c r="K1336" s="29">
        <v>822.0</v>
      </c>
      <c r="L1336" s="30">
        <f t="shared" si="8"/>
        <v>19116.27907</v>
      </c>
      <c r="M1336" s="23" t="s">
        <v>317</v>
      </c>
    </row>
    <row r="1337">
      <c r="A1337" s="57">
        <v>40483.0</v>
      </c>
      <c r="B1337" s="23" t="s">
        <v>555</v>
      </c>
      <c r="C1337" s="29">
        <v>9.0</v>
      </c>
      <c r="D1337" s="29">
        <v>13.0</v>
      </c>
      <c r="E1337" s="29">
        <v>9.0</v>
      </c>
      <c r="F1337" s="29">
        <v>13.0</v>
      </c>
      <c r="G1337" s="23" t="s">
        <v>294</v>
      </c>
      <c r="H1337" s="23" t="s">
        <v>1843</v>
      </c>
      <c r="I1337" s="29">
        <v>52586.0</v>
      </c>
      <c r="J1337" s="29">
        <v>111455.0</v>
      </c>
      <c r="K1337" s="29">
        <v>4077057.0</v>
      </c>
      <c r="L1337" s="30">
        <f t="shared" si="8"/>
        <v>77531.22504</v>
      </c>
      <c r="M1337" s="23" t="s">
        <v>320</v>
      </c>
    </row>
    <row r="1338">
      <c r="A1338" s="57">
        <v>40483.0</v>
      </c>
      <c r="B1338" s="23" t="s">
        <v>555</v>
      </c>
      <c r="C1338" s="29">
        <v>9.0</v>
      </c>
      <c r="D1338" s="29">
        <v>3.0</v>
      </c>
      <c r="E1338" s="29">
        <v>9.0</v>
      </c>
      <c r="F1338" s="29">
        <v>13.0</v>
      </c>
      <c r="G1338" s="23" t="s">
        <v>294</v>
      </c>
      <c r="H1338" s="23" t="s">
        <v>540</v>
      </c>
      <c r="I1338" s="29">
        <v>1638.0</v>
      </c>
      <c r="J1338" s="29">
        <v>2485.0</v>
      </c>
      <c r="K1338" s="29">
        <v>69559.0</v>
      </c>
      <c r="L1338" s="30">
        <f t="shared" si="8"/>
        <v>42465.81197</v>
      </c>
      <c r="M1338" s="36"/>
    </row>
    <row r="1339">
      <c r="A1339" s="57">
        <v>40483.0</v>
      </c>
      <c r="B1339" s="23" t="s">
        <v>555</v>
      </c>
      <c r="C1339" s="29">
        <v>9.0</v>
      </c>
      <c r="D1339" s="29">
        <v>15.0</v>
      </c>
      <c r="E1339" s="29">
        <v>9.0</v>
      </c>
      <c r="F1339" s="29">
        <v>13.0</v>
      </c>
      <c r="G1339" s="23" t="s">
        <v>294</v>
      </c>
      <c r="H1339" s="23" t="s">
        <v>335</v>
      </c>
      <c r="I1339" s="29">
        <v>330.0</v>
      </c>
      <c r="J1339" s="29">
        <v>520.0</v>
      </c>
      <c r="K1339" s="29">
        <v>11721.0</v>
      </c>
      <c r="L1339" s="30">
        <f t="shared" si="8"/>
        <v>35518.18182</v>
      </c>
      <c r="M1339" s="36"/>
    </row>
    <row r="1340">
      <c r="A1340" s="57">
        <v>40483.0</v>
      </c>
      <c r="B1340" s="23" t="s">
        <v>555</v>
      </c>
      <c r="C1340" s="29">
        <v>9.0</v>
      </c>
      <c r="D1340" s="29">
        <v>11.0</v>
      </c>
      <c r="E1340" s="29">
        <v>9.0</v>
      </c>
      <c r="F1340" s="29">
        <v>13.0</v>
      </c>
      <c r="G1340" s="23" t="s">
        <v>294</v>
      </c>
      <c r="H1340" s="23" t="s">
        <v>334</v>
      </c>
      <c r="I1340" s="29">
        <v>164.0</v>
      </c>
      <c r="J1340" s="29">
        <v>263.0</v>
      </c>
      <c r="K1340" s="29">
        <v>8012.0</v>
      </c>
      <c r="L1340" s="30">
        <f t="shared" si="8"/>
        <v>48853.65854</v>
      </c>
      <c r="M1340" s="36"/>
    </row>
    <row r="1341">
      <c r="A1341" s="57">
        <v>40483.0</v>
      </c>
      <c r="B1341" s="23" t="s">
        <v>555</v>
      </c>
      <c r="C1341" s="29">
        <v>9.0</v>
      </c>
      <c r="D1341" s="29">
        <v>7.0</v>
      </c>
      <c r="E1341" s="29">
        <v>9.0</v>
      </c>
      <c r="F1341" s="29">
        <v>13.0</v>
      </c>
      <c r="G1341" s="23" t="s">
        <v>294</v>
      </c>
      <c r="H1341" s="23" t="s">
        <v>327</v>
      </c>
      <c r="I1341" s="29">
        <v>131.0</v>
      </c>
      <c r="J1341" s="29">
        <v>184.0</v>
      </c>
      <c r="K1341" s="29">
        <v>6400.0</v>
      </c>
      <c r="L1341" s="30">
        <f t="shared" si="8"/>
        <v>48854.96183</v>
      </c>
      <c r="M1341" s="36"/>
    </row>
    <row r="1342">
      <c r="A1342" s="57">
        <v>40483.0</v>
      </c>
      <c r="B1342" s="23" t="s">
        <v>555</v>
      </c>
      <c r="C1342" s="29">
        <v>9.0</v>
      </c>
      <c r="D1342" s="29">
        <v>9.0</v>
      </c>
      <c r="E1342" s="29">
        <v>9.0</v>
      </c>
      <c r="F1342" s="29">
        <v>13.0</v>
      </c>
      <c r="G1342" s="23" t="s">
        <v>294</v>
      </c>
      <c r="H1342" s="23" t="s">
        <v>324</v>
      </c>
      <c r="I1342" s="29">
        <v>116.0</v>
      </c>
      <c r="J1342" s="29">
        <v>158.0</v>
      </c>
      <c r="K1342" s="29">
        <v>5240.0</v>
      </c>
      <c r="L1342" s="30">
        <f t="shared" si="8"/>
        <v>45172.41379</v>
      </c>
      <c r="M1342" s="36"/>
    </row>
    <row r="1343">
      <c r="A1343" s="57">
        <v>40483.0</v>
      </c>
      <c r="B1343" s="23" t="s">
        <v>555</v>
      </c>
      <c r="C1343" s="29">
        <v>25.0</v>
      </c>
      <c r="D1343" s="29">
        <v>13.0</v>
      </c>
      <c r="E1343" s="29">
        <v>9.0</v>
      </c>
      <c r="F1343" s="29">
        <v>13.0</v>
      </c>
      <c r="G1343" s="23" t="s">
        <v>331</v>
      </c>
      <c r="H1343" s="23" t="s">
        <v>332</v>
      </c>
      <c r="I1343" s="29">
        <v>83.0</v>
      </c>
      <c r="J1343" s="29">
        <v>125.0</v>
      </c>
      <c r="K1343" s="29">
        <v>4276.0</v>
      </c>
      <c r="L1343" s="30">
        <f t="shared" si="8"/>
        <v>51518.07229</v>
      </c>
      <c r="M1343" s="36"/>
    </row>
    <row r="1344">
      <c r="A1344" s="57">
        <v>40483.0</v>
      </c>
      <c r="B1344" s="23" t="s">
        <v>555</v>
      </c>
      <c r="C1344" s="29">
        <v>9.0</v>
      </c>
      <c r="D1344" s="29">
        <v>1.0</v>
      </c>
      <c r="E1344" s="29">
        <v>9.0</v>
      </c>
      <c r="F1344" s="29">
        <v>13.0</v>
      </c>
      <c r="G1344" s="23" t="s">
        <v>294</v>
      </c>
      <c r="H1344" s="23" t="s">
        <v>333</v>
      </c>
      <c r="I1344" s="29">
        <v>54.0</v>
      </c>
      <c r="J1344" s="29">
        <v>78.0</v>
      </c>
      <c r="K1344" s="29">
        <v>2809.0</v>
      </c>
      <c r="L1344" s="30">
        <f t="shared" si="8"/>
        <v>52018.51852</v>
      </c>
      <c r="M1344" s="36"/>
    </row>
    <row r="1345">
      <c r="A1345" s="57">
        <v>40483.0</v>
      </c>
      <c r="B1345" s="23" t="s">
        <v>555</v>
      </c>
      <c r="C1345" s="29">
        <v>25.0</v>
      </c>
      <c r="D1345" s="29">
        <v>25.0</v>
      </c>
      <c r="E1345" s="29">
        <v>9.0</v>
      </c>
      <c r="F1345" s="29">
        <v>13.0</v>
      </c>
      <c r="G1345" s="23" t="s">
        <v>331</v>
      </c>
      <c r="H1345" s="23" t="s">
        <v>341</v>
      </c>
      <c r="I1345" s="29">
        <v>53.0</v>
      </c>
      <c r="J1345" s="29">
        <v>59.0</v>
      </c>
      <c r="K1345" s="29">
        <v>1954.0</v>
      </c>
      <c r="L1345" s="30">
        <f t="shared" si="8"/>
        <v>36867.92453</v>
      </c>
      <c r="M1345" s="36"/>
    </row>
    <row r="1346">
      <c r="A1346" s="57">
        <v>40483.0</v>
      </c>
      <c r="B1346" s="23" t="s">
        <v>555</v>
      </c>
      <c r="C1346" s="29">
        <v>25.0</v>
      </c>
      <c r="D1346" s="29">
        <v>17.0</v>
      </c>
      <c r="E1346" s="29">
        <v>9.0</v>
      </c>
      <c r="F1346" s="29">
        <v>13.0</v>
      </c>
      <c r="G1346" s="23" t="s">
        <v>331</v>
      </c>
      <c r="H1346" s="23" t="s">
        <v>327</v>
      </c>
      <c r="I1346" s="29">
        <v>37.0</v>
      </c>
      <c r="J1346" s="29">
        <v>49.0</v>
      </c>
      <c r="K1346" s="29">
        <v>2755.0</v>
      </c>
      <c r="L1346" s="30">
        <f t="shared" si="8"/>
        <v>74459.45946</v>
      </c>
      <c r="M1346" s="36"/>
    </row>
    <row r="1347">
      <c r="A1347" s="57">
        <v>40483.0</v>
      </c>
      <c r="B1347" s="23" t="s">
        <v>555</v>
      </c>
      <c r="C1347" s="29">
        <v>25.0</v>
      </c>
      <c r="D1347" s="29">
        <v>27.0</v>
      </c>
      <c r="E1347" s="29">
        <v>9.0</v>
      </c>
      <c r="F1347" s="29">
        <v>13.0</v>
      </c>
      <c r="G1347" s="23" t="s">
        <v>331</v>
      </c>
      <c r="H1347" s="23" t="s">
        <v>343</v>
      </c>
      <c r="I1347" s="29">
        <v>34.0</v>
      </c>
      <c r="J1347" s="29">
        <v>62.0</v>
      </c>
      <c r="K1347" s="29">
        <v>2291.0</v>
      </c>
      <c r="L1347" s="30">
        <f t="shared" si="8"/>
        <v>67382.35294</v>
      </c>
      <c r="M1347" s="36"/>
    </row>
    <row r="1348">
      <c r="A1348" s="57">
        <v>40483.0</v>
      </c>
      <c r="B1348" s="23" t="s">
        <v>555</v>
      </c>
      <c r="C1348" s="29">
        <v>36.0</v>
      </c>
      <c r="D1348" s="29">
        <v>61.0</v>
      </c>
      <c r="E1348" s="29">
        <v>9.0</v>
      </c>
      <c r="F1348" s="29">
        <v>13.0</v>
      </c>
      <c r="G1348" s="23" t="s">
        <v>337</v>
      </c>
      <c r="H1348" s="23" t="s">
        <v>338</v>
      </c>
      <c r="I1348" s="29">
        <v>29.0</v>
      </c>
      <c r="J1348" s="29">
        <v>29.0</v>
      </c>
      <c r="K1348" s="29">
        <v>869.0</v>
      </c>
      <c r="L1348" s="30">
        <f t="shared" si="8"/>
        <v>29965.51724</v>
      </c>
      <c r="M1348" s="36"/>
    </row>
    <row r="1349">
      <c r="A1349" s="57">
        <v>40483.0</v>
      </c>
      <c r="B1349" s="23" t="s">
        <v>555</v>
      </c>
      <c r="C1349" s="29">
        <v>12.0</v>
      </c>
      <c r="D1349" s="29">
        <v>57.0</v>
      </c>
      <c r="E1349" s="29">
        <v>9.0</v>
      </c>
      <c r="F1349" s="29">
        <v>13.0</v>
      </c>
      <c r="G1349" s="23" t="s">
        <v>344</v>
      </c>
      <c r="H1349" s="23" t="s">
        <v>367</v>
      </c>
      <c r="I1349" s="29">
        <v>27.0</v>
      </c>
      <c r="J1349" s="29">
        <v>33.0</v>
      </c>
      <c r="K1349" s="29">
        <v>593.0</v>
      </c>
      <c r="L1349" s="30">
        <f t="shared" si="8"/>
        <v>21962.96296</v>
      </c>
      <c r="M1349" s="36"/>
    </row>
    <row r="1350">
      <c r="A1350" s="57">
        <v>40483.0</v>
      </c>
      <c r="B1350" s="23" t="s">
        <v>555</v>
      </c>
      <c r="C1350" s="29">
        <v>4.0</v>
      </c>
      <c r="D1350" s="29">
        <v>13.0</v>
      </c>
      <c r="E1350" s="29">
        <v>9.0</v>
      </c>
      <c r="F1350" s="29">
        <v>13.0</v>
      </c>
      <c r="G1350" s="23" t="s">
        <v>357</v>
      </c>
      <c r="H1350" s="23" t="s">
        <v>358</v>
      </c>
      <c r="I1350" s="29">
        <v>20.0</v>
      </c>
      <c r="J1350" s="29">
        <v>42.0</v>
      </c>
      <c r="K1350" s="29">
        <v>1257.0</v>
      </c>
      <c r="L1350" s="30">
        <f t="shared" si="8"/>
        <v>62850</v>
      </c>
      <c r="M1350" s="36"/>
    </row>
    <row r="1351">
      <c r="A1351" s="57">
        <v>40483.0</v>
      </c>
      <c r="B1351" s="23" t="s">
        <v>555</v>
      </c>
      <c r="C1351" s="29">
        <v>25.0</v>
      </c>
      <c r="D1351" s="29">
        <v>21.0</v>
      </c>
      <c r="E1351" s="29">
        <v>9.0</v>
      </c>
      <c r="F1351" s="29">
        <v>13.0</v>
      </c>
      <c r="G1351" s="23" t="s">
        <v>331</v>
      </c>
      <c r="H1351" s="23" t="s">
        <v>359</v>
      </c>
      <c r="I1351" s="29">
        <v>19.0</v>
      </c>
      <c r="J1351" s="29">
        <v>23.0</v>
      </c>
      <c r="K1351" s="29">
        <v>1191.0</v>
      </c>
      <c r="L1351" s="30">
        <f t="shared" si="8"/>
        <v>62684.21053</v>
      </c>
      <c r="M1351" s="36"/>
    </row>
    <row r="1352">
      <c r="A1352" s="57">
        <v>40483.0</v>
      </c>
      <c r="B1352" s="23" t="s">
        <v>555</v>
      </c>
      <c r="C1352" s="29">
        <v>6.0</v>
      </c>
      <c r="D1352" s="29">
        <v>37.0</v>
      </c>
      <c r="E1352" s="29">
        <v>9.0</v>
      </c>
      <c r="F1352" s="29">
        <v>13.0</v>
      </c>
      <c r="G1352" s="23" t="s">
        <v>346</v>
      </c>
      <c r="H1352" s="23" t="s">
        <v>347</v>
      </c>
      <c r="I1352" s="29">
        <v>18.0</v>
      </c>
      <c r="J1352" s="29">
        <v>22.0</v>
      </c>
      <c r="K1352" s="29">
        <v>633.0</v>
      </c>
      <c r="L1352" s="30">
        <f t="shared" si="8"/>
        <v>35166.66667</v>
      </c>
      <c r="M1352" s="36"/>
    </row>
    <row r="1353">
      <c r="A1353" s="57">
        <v>40483.0</v>
      </c>
      <c r="B1353" s="23" t="s">
        <v>555</v>
      </c>
      <c r="C1353" s="29">
        <v>36.0</v>
      </c>
      <c r="D1353" s="29">
        <v>47.0</v>
      </c>
      <c r="E1353" s="29">
        <v>9.0</v>
      </c>
      <c r="F1353" s="29">
        <v>13.0</v>
      </c>
      <c r="G1353" s="23" t="s">
        <v>337</v>
      </c>
      <c r="H1353" s="23" t="s">
        <v>339</v>
      </c>
      <c r="I1353" s="29">
        <v>16.0</v>
      </c>
      <c r="J1353" s="29">
        <v>20.0</v>
      </c>
      <c r="K1353" s="29">
        <v>501.0</v>
      </c>
      <c r="L1353" s="30">
        <f t="shared" si="8"/>
        <v>31312.5</v>
      </c>
      <c r="M1353" s="36"/>
    </row>
    <row r="1354">
      <c r="A1354" s="57">
        <v>40483.0</v>
      </c>
      <c r="B1354" s="23" t="s">
        <v>555</v>
      </c>
      <c r="C1354" s="29">
        <v>37.0</v>
      </c>
      <c r="D1354" s="29">
        <v>183.0</v>
      </c>
      <c r="E1354" s="29">
        <v>9.0</v>
      </c>
      <c r="F1354" s="29">
        <v>13.0</v>
      </c>
      <c r="G1354" s="23" t="s">
        <v>389</v>
      </c>
      <c r="H1354" s="23" t="s">
        <v>404</v>
      </c>
      <c r="I1354" s="29">
        <v>16.0</v>
      </c>
      <c r="J1354" s="29">
        <v>39.0</v>
      </c>
      <c r="K1354" s="29">
        <v>973.0</v>
      </c>
      <c r="L1354" s="30">
        <f t="shared" si="8"/>
        <v>60812.5</v>
      </c>
      <c r="M1354" s="36"/>
    </row>
    <row r="1355">
      <c r="A1355" s="57">
        <v>40483.0</v>
      </c>
      <c r="B1355" s="23" t="s">
        <v>555</v>
      </c>
      <c r="C1355" s="29">
        <v>12.0</v>
      </c>
      <c r="D1355" s="29">
        <v>11.0</v>
      </c>
      <c r="E1355" s="29">
        <v>9.0</v>
      </c>
      <c r="F1355" s="29">
        <v>13.0</v>
      </c>
      <c r="G1355" s="23" t="s">
        <v>344</v>
      </c>
      <c r="H1355" s="23" t="s">
        <v>351</v>
      </c>
      <c r="I1355" s="29">
        <v>15.0</v>
      </c>
      <c r="J1355" s="29">
        <v>15.0</v>
      </c>
      <c r="K1355" s="29">
        <v>325.0</v>
      </c>
      <c r="L1355" s="30">
        <f t="shared" si="8"/>
        <v>21666.66667</v>
      </c>
      <c r="M1355" s="36"/>
    </row>
    <row r="1356">
      <c r="A1356" s="57">
        <v>40483.0</v>
      </c>
      <c r="B1356" s="23" t="s">
        <v>555</v>
      </c>
      <c r="C1356" s="29">
        <v>6.0</v>
      </c>
      <c r="D1356" s="29">
        <v>73.0</v>
      </c>
      <c r="E1356" s="29">
        <v>9.0</v>
      </c>
      <c r="F1356" s="29">
        <v>13.0</v>
      </c>
      <c r="G1356" s="23" t="s">
        <v>346</v>
      </c>
      <c r="H1356" s="23" t="s">
        <v>365</v>
      </c>
      <c r="I1356" s="29">
        <v>13.0</v>
      </c>
      <c r="J1356" s="29">
        <v>15.0</v>
      </c>
      <c r="K1356" s="29">
        <v>2258.0</v>
      </c>
      <c r="L1356" s="30">
        <f t="shared" si="8"/>
        <v>173692.3077</v>
      </c>
      <c r="M1356" s="36"/>
    </row>
    <row r="1357">
      <c r="A1357" s="57">
        <v>40483.0</v>
      </c>
      <c r="B1357" s="23" t="s">
        <v>555</v>
      </c>
      <c r="C1357" s="29">
        <v>12.0</v>
      </c>
      <c r="D1357" s="29">
        <v>103.0</v>
      </c>
      <c r="E1357" s="29">
        <v>9.0</v>
      </c>
      <c r="F1357" s="29">
        <v>13.0</v>
      </c>
      <c r="G1357" s="23" t="s">
        <v>344</v>
      </c>
      <c r="H1357" s="23" t="s">
        <v>407</v>
      </c>
      <c r="I1357" s="29">
        <v>13.0</v>
      </c>
      <c r="J1357" s="29">
        <v>20.0</v>
      </c>
      <c r="K1357" s="29">
        <v>439.0</v>
      </c>
      <c r="L1357" s="30">
        <f t="shared" si="8"/>
        <v>33769.23077</v>
      </c>
      <c r="M1357" s="36"/>
    </row>
    <row r="1358">
      <c r="A1358" s="57">
        <v>40483.0</v>
      </c>
      <c r="B1358" s="23" t="s">
        <v>555</v>
      </c>
      <c r="C1358" s="29">
        <v>12.0</v>
      </c>
      <c r="D1358" s="29">
        <v>99.0</v>
      </c>
      <c r="E1358" s="29">
        <v>9.0</v>
      </c>
      <c r="F1358" s="29">
        <v>13.0</v>
      </c>
      <c r="G1358" s="23" t="s">
        <v>344</v>
      </c>
      <c r="H1358" s="23" t="s">
        <v>345</v>
      </c>
      <c r="I1358" s="29">
        <v>12.0</v>
      </c>
      <c r="J1358" s="29">
        <v>19.0</v>
      </c>
      <c r="K1358" s="29">
        <v>649.0</v>
      </c>
      <c r="L1358" s="30">
        <f t="shared" si="8"/>
        <v>54083.33333</v>
      </c>
      <c r="M1358" s="36"/>
    </row>
    <row r="1359">
      <c r="A1359" s="57">
        <v>40483.0</v>
      </c>
      <c r="B1359" s="23" t="s">
        <v>555</v>
      </c>
      <c r="C1359" s="29">
        <v>25.0</v>
      </c>
      <c r="D1359" s="29">
        <v>1.0</v>
      </c>
      <c r="E1359" s="29">
        <v>9.0</v>
      </c>
      <c r="F1359" s="29">
        <v>13.0</v>
      </c>
      <c r="G1359" s="23" t="s">
        <v>331</v>
      </c>
      <c r="H1359" s="23" t="s">
        <v>374</v>
      </c>
      <c r="I1359" s="29">
        <v>12.0</v>
      </c>
      <c r="J1359" s="29">
        <v>22.0</v>
      </c>
      <c r="K1359" s="29">
        <v>995.0</v>
      </c>
      <c r="L1359" s="30">
        <f t="shared" si="8"/>
        <v>82916.66667</v>
      </c>
      <c r="M1359" s="36"/>
    </row>
    <row r="1360">
      <c r="A1360" s="57">
        <v>40483.0</v>
      </c>
      <c r="B1360" s="23" t="s">
        <v>555</v>
      </c>
      <c r="C1360" s="29">
        <v>44.0</v>
      </c>
      <c r="D1360" s="29">
        <v>7.0</v>
      </c>
      <c r="E1360" s="29">
        <v>9.0</v>
      </c>
      <c r="F1360" s="29">
        <v>13.0</v>
      </c>
      <c r="G1360" s="23" t="s">
        <v>352</v>
      </c>
      <c r="H1360" s="23" t="s">
        <v>353</v>
      </c>
      <c r="I1360" s="29">
        <v>12.0</v>
      </c>
      <c r="J1360" s="29">
        <v>13.0</v>
      </c>
      <c r="K1360" s="29">
        <v>311.0</v>
      </c>
      <c r="L1360" s="30">
        <f t="shared" si="8"/>
        <v>25916.66667</v>
      </c>
      <c r="M1360" s="36"/>
    </row>
    <row r="1361">
      <c r="A1361" s="57">
        <v>40483.0</v>
      </c>
      <c r="B1361" s="23" t="s">
        <v>555</v>
      </c>
      <c r="C1361" s="29">
        <v>12.0</v>
      </c>
      <c r="D1361" s="29">
        <v>115.0</v>
      </c>
      <c r="E1361" s="29">
        <v>9.0</v>
      </c>
      <c r="F1361" s="29">
        <v>13.0</v>
      </c>
      <c r="G1361" s="23" t="s">
        <v>344</v>
      </c>
      <c r="H1361" s="23" t="s">
        <v>484</v>
      </c>
      <c r="I1361" s="29">
        <v>11.0</v>
      </c>
      <c r="J1361" s="29">
        <v>19.0</v>
      </c>
      <c r="K1361" s="29">
        <v>1138.0</v>
      </c>
      <c r="L1361" s="30">
        <f t="shared" si="8"/>
        <v>103454.5455</v>
      </c>
      <c r="M1361" s="36"/>
    </row>
    <row r="1362">
      <c r="A1362" s="57">
        <v>40483.0</v>
      </c>
      <c r="B1362" s="23" t="s">
        <v>555</v>
      </c>
      <c r="C1362" s="29">
        <v>12.0</v>
      </c>
      <c r="D1362" s="29">
        <v>127.0</v>
      </c>
      <c r="E1362" s="29">
        <v>9.0</v>
      </c>
      <c r="F1362" s="29">
        <v>13.0</v>
      </c>
      <c r="G1362" s="23" t="s">
        <v>344</v>
      </c>
      <c r="H1362" s="23" t="s">
        <v>452</v>
      </c>
      <c r="I1362" s="29">
        <v>11.0</v>
      </c>
      <c r="J1362" s="29">
        <v>19.0</v>
      </c>
      <c r="K1362" s="29">
        <v>895.0</v>
      </c>
      <c r="L1362" s="30">
        <f t="shared" si="8"/>
        <v>81363.63636</v>
      </c>
      <c r="M1362" s="36"/>
    </row>
    <row r="1363">
      <c r="A1363" s="57">
        <v>40483.0</v>
      </c>
      <c r="B1363" s="23" t="s">
        <v>555</v>
      </c>
      <c r="C1363" s="29">
        <v>36.0</v>
      </c>
      <c r="D1363" s="29">
        <v>81.0</v>
      </c>
      <c r="E1363" s="29">
        <v>9.0</v>
      </c>
      <c r="F1363" s="29">
        <v>13.0</v>
      </c>
      <c r="G1363" s="23" t="s">
        <v>337</v>
      </c>
      <c r="H1363" s="23" t="s">
        <v>340</v>
      </c>
      <c r="I1363" s="29">
        <v>11.0</v>
      </c>
      <c r="J1363" s="29">
        <v>13.0</v>
      </c>
      <c r="K1363" s="29">
        <v>532.0</v>
      </c>
      <c r="L1363" s="30">
        <f t="shared" si="8"/>
        <v>48363.63636</v>
      </c>
      <c r="M1363" s="36"/>
    </row>
    <row r="1364">
      <c r="A1364" s="57">
        <v>40483.0</v>
      </c>
      <c r="B1364" s="23" t="s">
        <v>555</v>
      </c>
      <c r="C1364" s="29">
        <v>45.0</v>
      </c>
      <c r="D1364" s="29">
        <v>51.0</v>
      </c>
      <c r="E1364" s="29">
        <v>9.0</v>
      </c>
      <c r="F1364" s="29">
        <v>13.0</v>
      </c>
      <c r="G1364" s="23" t="s">
        <v>624</v>
      </c>
      <c r="H1364" s="23" t="s">
        <v>625</v>
      </c>
      <c r="I1364" s="29">
        <v>11.0</v>
      </c>
      <c r="J1364" s="29">
        <v>17.0</v>
      </c>
      <c r="K1364" s="29">
        <v>849.0</v>
      </c>
      <c r="L1364" s="30">
        <f t="shared" si="8"/>
        <v>77181.81818</v>
      </c>
      <c r="M1364" s="36"/>
    </row>
    <row r="1365">
      <c r="A1365" s="57">
        <v>40483.0</v>
      </c>
      <c r="B1365" s="23" t="s">
        <v>555</v>
      </c>
      <c r="C1365" s="29">
        <v>6.0</v>
      </c>
      <c r="D1365" s="29">
        <v>85.0</v>
      </c>
      <c r="E1365" s="29">
        <v>9.0</v>
      </c>
      <c r="F1365" s="29">
        <v>13.0</v>
      </c>
      <c r="G1365" s="23" t="s">
        <v>346</v>
      </c>
      <c r="H1365" s="23" t="s">
        <v>480</v>
      </c>
      <c r="I1365" s="29">
        <v>10.0</v>
      </c>
      <c r="J1365" s="29">
        <v>14.0</v>
      </c>
      <c r="K1365" s="29">
        <v>462.0</v>
      </c>
      <c r="L1365" s="30">
        <f t="shared" si="8"/>
        <v>46200</v>
      </c>
      <c r="M1365" s="36"/>
    </row>
    <row r="1366">
      <c r="A1366" s="57">
        <v>40483.0</v>
      </c>
      <c r="B1366" s="23" t="s">
        <v>555</v>
      </c>
      <c r="C1366" s="29">
        <v>12.0</v>
      </c>
      <c r="D1366" s="29">
        <v>71.0</v>
      </c>
      <c r="E1366" s="29">
        <v>9.0</v>
      </c>
      <c r="F1366" s="29">
        <v>13.0</v>
      </c>
      <c r="G1366" s="23" t="s">
        <v>344</v>
      </c>
      <c r="H1366" s="23" t="s">
        <v>392</v>
      </c>
      <c r="I1366" s="29">
        <v>10.0</v>
      </c>
      <c r="J1366" s="29">
        <v>18.0</v>
      </c>
      <c r="K1366" s="29">
        <v>426.0</v>
      </c>
      <c r="L1366" s="30">
        <f t="shared" si="8"/>
        <v>42600</v>
      </c>
      <c r="M1366" s="36"/>
    </row>
    <row r="1367">
      <c r="A1367" s="57">
        <v>40483.0</v>
      </c>
      <c r="B1367" s="23" t="s">
        <v>555</v>
      </c>
      <c r="C1367" s="29">
        <v>23.0</v>
      </c>
      <c r="D1367" s="29">
        <v>5.0</v>
      </c>
      <c r="E1367" s="29">
        <v>9.0</v>
      </c>
      <c r="F1367" s="29">
        <v>13.0</v>
      </c>
      <c r="G1367" s="23" t="s">
        <v>491</v>
      </c>
      <c r="H1367" s="23" t="s">
        <v>493</v>
      </c>
      <c r="I1367" s="29">
        <v>10.0</v>
      </c>
      <c r="J1367" s="29">
        <v>15.0</v>
      </c>
      <c r="K1367" s="29">
        <v>427.0</v>
      </c>
      <c r="L1367" s="30">
        <f t="shared" si="8"/>
        <v>42700</v>
      </c>
      <c r="M1367" s="36"/>
    </row>
    <row r="1368">
      <c r="A1368" s="57">
        <v>40483.0</v>
      </c>
      <c r="B1368" s="23" t="s">
        <v>555</v>
      </c>
      <c r="C1368" s="29">
        <v>24.0</v>
      </c>
      <c r="D1368" s="29">
        <v>31.0</v>
      </c>
      <c r="E1368" s="29">
        <v>9.0</v>
      </c>
      <c r="F1368" s="29">
        <v>13.0</v>
      </c>
      <c r="G1368" s="23" t="s">
        <v>432</v>
      </c>
      <c r="H1368" s="23" t="s">
        <v>433</v>
      </c>
      <c r="I1368" s="29">
        <v>10.0</v>
      </c>
      <c r="J1368" s="29">
        <v>17.0</v>
      </c>
      <c r="K1368" s="29">
        <v>526.0</v>
      </c>
      <c r="L1368" s="30">
        <f t="shared" si="8"/>
        <v>52600</v>
      </c>
      <c r="M1368" s="36"/>
    </row>
    <row r="1369">
      <c r="A1369" s="57">
        <v>40483.0</v>
      </c>
      <c r="B1369" s="23" t="s">
        <v>555</v>
      </c>
      <c r="C1369" s="29">
        <v>32.0</v>
      </c>
      <c r="D1369" s="29">
        <v>3.0</v>
      </c>
      <c r="E1369" s="29">
        <v>9.0</v>
      </c>
      <c r="F1369" s="29">
        <v>13.0</v>
      </c>
      <c r="G1369" s="23" t="s">
        <v>509</v>
      </c>
      <c r="H1369" s="23" t="s">
        <v>510</v>
      </c>
      <c r="I1369" s="29">
        <v>10.0</v>
      </c>
      <c r="J1369" s="29">
        <v>19.0</v>
      </c>
      <c r="K1369" s="29">
        <v>931.0</v>
      </c>
      <c r="L1369" s="30">
        <f t="shared" si="8"/>
        <v>93100</v>
      </c>
      <c r="M1369" s="36"/>
    </row>
    <row r="1370">
      <c r="A1370" s="57">
        <v>40483.0</v>
      </c>
      <c r="B1370" s="23" t="s">
        <v>555</v>
      </c>
      <c r="C1370" s="29">
        <v>37.0</v>
      </c>
      <c r="D1370" s="29">
        <v>119.0</v>
      </c>
      <c r="E1370" s="29">
        <v>9.0</v>
      </c>
      <c r="F1370" s="29">
        <v>13.0</v>
      </c>
      <c r="G1370" s="23" t="s">
        <v>389</v>
      </c>
      <c r="H1370" s="23" t="s">
        <v>390</v>
      </c>
      <c r="I1370" s="29">
        <v>10.0</v>
      </c>
      <c r="J1370" s="29">
        <v>28.0</v>
      </c>
      <c r="K1370" s="29">
        <v>606.0</v>
      </c>
      <c r="L1370" s="30">
        <f t="shared" si="8"/>
        <v>60600</v>
      </c>
      <c r="M1370" s="36"/>
    </row>
    <row r="1371">
      <c r="A1371" s="57">
        <v>40483.0</v>
      </c>
      <c r="B1371" s="23" t="s">
        <v>555</v>
      </c>
      <c r="C1371" s="29">
        <v>58.0</v>
      </c>
      <c r="D1371" s="29">
        <v>0.0</v>
      </c>
      <c r="E1371" s="29">
        <v>9.0</v>
      </c>
      <c r="F1371" s="29">
        <v>13.0</v>
      </c>
      <c r="G1371" s="23" t="s">
        <v>1818</v>
      </c>
      <c r="H1371" s="23" t="s">
        <v>1819</v>
      </c>
      <c r="I1371" s="29">
        <v>37.0</v>
      </c>
      <c r="J1371" s="29">
        <v>53.0</v>
      </c>
      <c r="K1371" s="29">
        <v>1744.0</v>
      </c>
      <c r="L1371" s="30">
        <f t="shared" si="8"/>
        <v>47135.13514</v>
      </c>
      <c r="M1371" s="36"/>
    </row>
    <row r="1372">
      <c r="A1372" s="57">
        <v>40483.0</v>
      </c>
      <c r="B1372" s="23" t="s">
        <v>555</v>
      </c>
      <c r="C1372" s="29">
        <v>59.0</v>
      </c>
      <c r="D1372" s="29">
        <v>0.0</v>
      </c>
      <c r="E1372" s="29">
        <v>9.0</v>
      </c>
      <c r="F1372" s="29">
        <v>13.0</v>
      </c>
      <c r="G1372" s="23" t="s">
        <v>513</v>
      </c>
      <c r="H1372" s="23" t="s">
        <v>1820</v>
      </c>
      <c r="I1372" s="29">
        <v>986.0</v>
      </c>
      <c r="J1372" s="29">
        <v>1498.0</v>
      </c>
      <c r="K1372" s="29">
        <v>53709.0</v>
      </c>
      <c r="L1372" s="30">
        <f t="shared" si="8"/>
        <v>54471.60243</v>
      </c>
      <c r="M1372" s="36"/>
    </row>
    <row r="1373">
      <c r="A1373" s="57">
        <v>40483.0</v>
      </c>
      <c r="B1373" s="23" t="s">
        <v>555</v>
      </c>
      <c r="C1373" s="29">
        <v>59.0</v>
      </c>
      <c r="D1373" s="29">
        <v>1.0</v>
      </c>
      <c r="E1373" s="29">
        <v>9.0</v>
      </c>
      <c r="F1373" s="29">
        <v>13.0</v>
      </c>
      <c r="G1373" s="23" t="s">
        <v>513</v>
      </c>
      <c r="H1373" s="23" t="s">
        <v>1823</v>
      </c>
      <c r="I1373" s="29">
        <v>338.0</v>
      </c>
      <c r="J1373" s="29">
        <v>505.0</v>
      </c>
      <c r="K1373" s="29">
        <v>18899.0</v>
      </c>
      <c r="L1373" s="30">
        <f t="shared" si="8"/>
        <v>55914.20118</v>
      </c>
      <c r="M1373" s="36"/>
    </row>
    <row r="1374">
      <c r="A1374" s="57">
        <v>40483.0</v>
      </c>
      <c r="B1374" s="23" t="s">
        <v>555</v>
      </c>
      <c r="C1374" s="29">
        <v>59.0</v>
      </c>
      <c r="D1374" s="29">
        <v>3.0</v>
      </c>
      <c r="E1374" s="29">
        <v>9.0</v>
      </c>
      <c r="F1374" s="29">
        <v>13.0</v>
      </c>
      <c r="G1374" s="23" t="s">
        <v>513</v>
      </c>
      <c r="H1374" s="23" t="s">
        <v>1824</v>
      </c>
      <c r="I1374" s="29">
        <v>98.0</v>
      </c>
      <c r="J1374" s="29">
        <v>150.0</v>
      </c>
      <c r="K1374" s="29">
        <v>6262.0</v>
      </c>
      <c r="L1374" s="30">
        <f t="shared" si="8"/>
        <v>63897.95918</v>
      </c>
      <c r="M1374" s="36"/>
    </row>
    <row r="1375">
      <c r="A1375" s="57">
        <v>40483.0</v>
      </c>
      <c r="B1375" s="23" t="s">
        <v>555</v>
      </c>
      <c r="C1375" s="29">
        <v>59.0</v>
      </c>
      <c r="D1375" s="29">
        <v>5.0</v>
      </c>
      <c r="E1375" s="29">
        <v>9.0</v>
      </c>
      <c r="F1375" s="29">
        <v>13.0</v>
      </c>
      <c r="G1375" s="23" t="s">
        <v>513</v>
      </c>
      <c r="H1375" s="23" t="s">
        <v>1826</v>
      </c>
      <c r="I1375" s="29">
        <v>415.0</v>
      </c>
      <c r="J1375" s="29">
        <v>648.0</v>
      </c>
      <c r="K1375" s="29">
        <v>22070.0</v>
      </c>
      <c r="L1375" s="30">
        <f t="shared" si="8"/>
        <v>53180.72289</v>
      </c>
      <c r="M1375" s="36"/>
    </row>
    <row r="1376">
      <c r="A1376" s="57">
        <v>40483.0</v>
      </c>
      <c r="B1376" s="23" t="s">
        <v>555</v>
      </c>
      <c r="C1376" s="29">
        <v>59.0</v>
      </c>
      <c r="D1376" s="29">
        <v>7.0</v>
      </c>
      <c r="E1376" s="29">
        <v>9.0</v>
      </c>
      <c r="F1376" s="29">
        <v>13.0</v>
      </c>
      <c r="G1376" s="23" t="s">
        <v>513</v>
      </c>
      <c r="H1376" s="23" t="s">
        <v>1829</v>
      </c>
      <c r="I1376" s="29">
        <v>135.0</v>
      </c>
      <c r="J1376" s="29">
        <v>195.0</v>
      </c>
      <c r="K1376" s="29">
        <v>6478.0</v>
      </c>
      <c r="L1376" s="30">
        <f t="shared" si="8"/>
        <v>47985.18519</v>
      </c>
      <c r="M1376" s="36"/>
    </row>
    <row r="1377">
      <c r="A1377" s="57">
        <v>40483.0</v>
      </c>
      <c r="B1377" s="23" t="s">
        <v>555</v>
      </c>
      <c r="C1377" s="29">
        <v>57.0</v>
      </c>
      <c r="D1377" s="29">
        <v>9.0</v>
      </c>
      <c r="E1377" s="29">
        <v>9.0</v>
      </c>
      <c r="F1377" s="29">
        <v>13.0</v>
      </c>
      <c r="G1377" s="23" t="s">
        <v>348</v>
      </c>
      <c r="H1377" s="23" t="s">
        <v>554</v>
      </c>
      <c r="I1377" s="29">
        <v>43.0</v>
      </c>
      <c r="J1377" s="29">
        <v>69.0</v>
      </c>
      <c r="K1377" s="29">
        <v>822.0</v>
      </c>
      <c r="L1377" s="30">
        <f t="shared" si="8"/>
        <v>19116.27907</v>
      </c>
      <c r="M1377" s="36"/>
    </row>
    <row r="1378">
      <c r="A1378" s="64">
        <v>36526.0</v>
      </c>
      <c r="B1378" s="23" t="s">
        <v>293</v>
      </c>
      <c r="C1378" s="29">
        <v>9.0</v>
      </c>
      <c r="D1378" s="29">
        <v>3.0</v>
      </c>
      <c r="E1378" s="29">
        <v>96.0</v>
      </c>
      <c r="F1378" s="29">
        <v>0.0</v>
      </c>
      <c r="G1378" s="23" t="s">
        <v>294</v>
      </c>
      <c r="H1378" s="23" t="s">
        <v>1553</v>
      </c>
      <c r="I1378" s="58">
        <v>14785.0</v>
      </c>
      <c r="J1378" s="58">
        <v>25351.0</v>
      </c>
      <c r="K1378" s="58">
        <v>763369.0</v>
      </c>
      <c r="L1378" s="30">
        <f t="shared" si="8"/>
        <v>51631.31552</v>
      </c>
      <c r="M1378" s="23" t="s">
        <v>296</v>
      </c>
    </row>
    <row r="1379">
      <c r="A1379" s="64">
        <v>36526.0</v>
      </c>
      <c r="B1379" s="23" t="s">
        <v>293</v>
      </c>
      <c r="C1379" s="29">
        <v>9.0</v>
      </c>
      <c r="D1379" s="29">
        <v>3.0</v>
      </c>
      <c r="E1379" s="29">
        <v>97.0</v>
      </c>
      <c r="F1379" s="29">
        <v>0.0</v>
      </c>
      <c r="G1379" s="23" t="s">
        <v>294</v>
      </c>
      <c r="H1379" s="23" t="s">
        <v>1564</v>
      </c>
      <c r="I1379" s="58">
        <v>14403.0</v>
      </c>
      <c r="J1379" s="58">
        <v>24758.0</v>
      </c>
      <c r="K1379" s="58">
        <v>750725.0</v>
      </c>
      <c r="L1379" s="30">
        <f t="shared" si="8"/>
        <v>52122.82163</v>
      </c>
      <c r="M1379" s="23" t="s">
        <v>299</v>
      </c>
    </row>
    <row r="1380">
      <c r="A1380" s="64">
        <v>36526.0</v>
      </c>
      <c r="B1380" s="23" t="s">
        <v>293</v>
      </c>
      <c r="C1380" s="29">
        <v>9.0</v>
      </c>
      <c r="D1380" s="29">
        <v>3.0</v>
      </c>
      <c r="E1380" s="29">
        <v>97.0</v>
      </c>
      <c r="F1380" s="29">
        <v>1.0</v>
      </c>
      <c r="G1380" s="23" t="s">
        <v>294</v>
      </c>
      <c r="H1380" s="23" t="s">
        <v>1567</v>
      </c>
      <c r="I1380" s="58">
        <v>6301.0</v>
      </c>
      <c r="J1380" s="58">
        <v>10128.0</v>
      </c>
      <c r="K1380" s="58">
        <v>292859.0</v>
      </c>
      <c r="L1380" s="30">
        <f t="shared" si="8"/>
        <v>46478.17807</v>
      </c>
      <c r="M1380" s="23" t="s">
        <v>302</v>
      </c>
    </row>
    <row r="1381">
      <c r="A1381" s="64">
        <v>36526.0</v>
      </c>
      <c r="B1381" s="23" t="s">
        <v>293</v>
      </c>
      <c r="C1381" s="29">
        <v>9.0</v>
      </c>
      <c r="D1381" s="29">
        <v>3.0</v>
      </c>
      <c r="E1381" s="29">
        <v>97.0</v>
      </c>
      <c r="F1381" s="29">
        <v>3.0</v>
      </c>
      <c r="G1381" s="23" t="s">
        <v>294</v>
      </c>
      <c r="H1381" s="23" t="s">
        <v>1572</v>
      </c>
      <c r="I1381" s="58">
        <v>8102.0</v>
      </c>
      <c r="J1381" s="58">
        <v>14630.0</v>
      </c>
      <c r="K1381" s="58">
        <v>457866.0</v>
      </c>
      <c r="L1381" s="30">
        <f t="shared" si="8"/>
        <v>56512.71291</v>
      </c>
      <c r="M1381" s="23" t="s">
        <v>309</v>
      </c>
    </row>
    <row r="1382">
      <c r="A1382" s="64">
        <v>36526.0</v>
      </c>
      <c r="B1382" s="23" t="s">
        <v>293</v>
      </c>
      <c r="C1382" s="29">
        <v>9.0</v>
      </c>
      <c r="D1382" s="29">
        <v>3.0</v>
      </c>
      <c r="E1382" s="29">
        <v>98.0</v>
      </c>
      <c r="F1382" s="29">
        <v>0.0</v>
      </c>
      <c r="G1382" s="23" t="s">
        <v>294</v>
      </c>
      <c r="H1382" s="23" t="s">
        <v>1575</v>
      </c>
      <c r="I1382" s="29">
        <v>382.0</v>
      </c>
      <c r="J1382" s="29">
        <v>593.0</v>
      </c>
      <c r="K1382" s="58">
        <v>12644.0</v>
      </c>
      <c r="L1382" s="30">
        <f t="shared" si="8"/>
        <v>33099.47644</v>
      </c>
      <c r="M1382" s="23" t="s">
        <v>317</v>
      </c>
    </row>
    <row r="1383">
      <c r="A1383" s="64">
        <v>36526.0</v>
      </c>
      <c r="B1383" s="23" t="s">
        <v>293</v>
      </c>
      <c r="C1383" s="29">
        <v>9.0</v>
      </c>
      <c r="D1383" s="29">
        <v>3.0</v>
      </c>
      <c r="E1383" s="29">
        <v>9.0</v>
      </c>
      <c r="F1383" s="29">
        <v>3.0</v>
      </c>
      <c r="G1383" s="23" t="s">
        <v>294</v>
      </c>
      <c r="H1383" s="23" t="s">
        <v>1578</v>
      </c>
      <c r="I1383" s="58">
        <v>328102.0</v>
      </c>
      <c r="J1383" s="58">
        <v>681980.0</v>
      </c>
      <c r="K1383" s="59" t="s">
        <v>1579</v>
      </c>
      <c r="L1383" s="30" t="str">
        <f t="shared" si="8"/>
        <v>#VALUE!</v>
      </c>
      <c r="M1383" s="23" t="s">
        <v>320</v>
      </c>
    </row>
    <row r="1384">
      <c r="A1384" s="64">
        <v>36526.0</v>
      </c>
      <c r="B1384" s="23" t="s">
        <v>293</v>
      </c>
      <c r="C1384" s="29">
        <v>9.0</v>
      </c>
      <c r="D1384" s="29">
        <v>13.0</v>
      </c>
      <c r="E1384" s="29">
        <v>96.0</v>
      </c>
      <c r="F1384" s="29">
        <v>0.0</v>
      </c>
      <c r="G1384" s="23" t="s">
        <v>294</v>
      </c>
      <c r="H1384" s="23" t="s">
        <v>1832</v>
      </c>
      <c r="I1384" s="58">
        <v>4207.0</v>
      </c>
      <c r="J1384" s="58">
        <v>7280.0</v>
      </c>
      <c r="K1384" s="58">
        <v>208613.0</v>
      </c>
      <c r="L1384" s="30">
        <f t="shared" si="8"/>
        <v>49587.11671</v>
      </c>
      <c r="M1384" s="23" t="s">
        <v>296</v>
      </c>
    </row>
    <row r="1385">
      <c r="A1385" s="64">
        <v>36526.0</v>
      </c>
      <c r="B1385" s="23" t="s">
        <v>293</v>
      </c>
      <c r="C1385" s="29">
        <v>9.0</v>
      </c>
      <c r="D1385" s="29">
        <v>13.0</v>
      </c>
      <c r="E1385" s="29">
        <v>97.0</v>
      </c>
      <c r="F1385" s="29">
        <v>0.0</v>
      </c>
      <c r="G1385" s="23" t="s">
        <v>294</v>
      </c>
      <c r="H1385" s="23" t="s">
        <v>1835</v>
      </c>
      <c r="I1385" s="58">
        <v>3959.0</v>
      </c>
      <c r="J1385" s="58">
        <v>7003.0</v>
      </c>
      <c r="K1385" s="58">
        <v>206951.0</v>
      </c>
      <c r="L1385" s="30">
        <f t="shared" si="8"/>
        <v>52273.55393</v>
      </c>
      <c r="M1385" s="23" t="s">
        <v>299</v>
      </c>
    </row>
    <row r="1386">
      <c r="A1386" s="64">
        <v>36526.0</v>
      </c>
      <c r="B1386" s="23" t="s">
        <v>293</v>
      </c>
      <c r="C1386" s="29">
        <v>9.0</v>
      </c>
      <c r="D1386" s="29">
        <v>13.0</v>
      </c>
      <c r="E1386" s="29">
        <v>97.0</v>
      </c>
      <c r="F1386" s="29">
        <v>1.0</v>
      </c>
      <c r="G1386" s="23" t="s">
        <v>294</v>
      </c>
      <c r="H1386" s="23" t="s">
        <v>1837</v>
      </c>
      <c r="I1386" s="58">
        <v>2678.0</v>
      </c>
      <c r="J1386" s="58">
        <v>4569.0</v>
      </c>
      <c r="K1386" s="58">
        <v>129910.0</v>
      </c>
      <c r="L1386" s="30">
        <f t="shared" si="8"/>
        <v>48510.08215</v>
      </c>
      <c r="M1386" s="23" t="s">
        <v>302</v>
      </c>
    </row>
    <row r="1387">
      <c r="A1387" s="64">
        <v>36526.0</v>
      </c>
      <c r="B1387" s="23" t="s">
        <v>293</v>
      </c>
      <c r="C1387" s="29">
        <v>9.0</v>
      </c>
      <c r="D1387" s="29">
        <v>13.0</v>
      </c>
      <c r="E1387" s="29">
        <v>97.0</v>
      </c>
      <c r="F1387" s="29">
        <v>3.0</v>
      </c>
      <c r="G1387" s="23" t="s">
        <v>294</v>
      </c>
      <c r="H1387" s="23" t="s">
        <v>1839</v>
      </c>
      <c r="I1387" s="58">
        <v>1281.0</v>
      </c>
      <c r="J1387" s="58">
        <v>2434.0</v>
      </c>
      <c r="K1387" s="58">
        <v>77042.0</v>
      </c>
      <c r="L1387" s="30">
        <f t="shared" si="8"/>
        <v>60142.0765</v>
      </c>
      <c r="M1387" s="23" t="s">
        <v>309</v>
      </c>
    </row>
    <row r="1388">
      <c r="A1388" s="64">
        <v>36526.0</v>
      </c>
      <c r="B1388" s="23" t="s">
        <v>293</v>
      </c>
      <c r="C1388" s="29">
        <v>9.0</v>
      </c>
      <c r="D1388" s="29">
        <v>13.0</v>
      </c>
      <c r="E1388" s="29">
        <v>98.0</v>
      </c>
      <c r="F1388" s="29">
        <v>0.0</v>
      </c>
      <c r="G1388" s="23" t="s">
        <v>294</v>
      </c>
      <c r="H1388" s="23" t="s">
        <v>1842</v>
      </c>
      <c r="I1388" s="29">
        <v>248.0</v>
      </c>
      <c r="J1388" s="29">
        <v>277.0</v>
      </c>
      <c r="K1388" s="58">
        <v>1662.0</v>
      </c>
      <c r="L1388" s="30">
        <f t="shared" si="8"/>
        <v>6701.612903</v>
      </c>
      <c r="M1388" s="23" t="s">
        <v>317</v>
      </c>
    </row>
    <row r="1389">
      <c r="A1389" s="64">
        <v>36526.0</v>
      </c>
      <c r="B1389" s="23" t="s">
        <v>293</v>
      </c>
      <c r="C1389" s="29">
        <v>9.0</v>
      </c>
      <c r="D1389" s="29">
        <v>13.0</v>
      </c>
      <c r="E1389" s="29">
        <v>9.0</v>
      </c>
      <c r="F1389" s="29">
        <v>13.0</v>
      </c>
      <c r="G1389" s="23" t="s">
        <v>294</v>
      </c>
      <c r="H1389" s="23" t="s">
        <v>1843</v>
      </c>
      <c r="I1389" s="58">
        <v>46579.0</v>
      </c>
      <c r="J1389" s="58">
        <v>102908.0</v>
      </c>
      <c r="K1389" s="58">
        <v>3127058.0</v>
      </c>
      <c r="L1389" s="30">
        <f t="shared" si="8"/>
        <v>67134.50267</v>
      </c>
      <c r="M1389" s="23" t="s">
        <v>320</v>
      </c>
    </row>
    <row r="1390">
      <c r="A1390" s="64">
        <v>36526.0</v>
      </c>
      <c r="B1390" s="23" t="s">
        <v>555</v>
      </c>
      <c r="C1390" s="29">
        <v>96.0</v>
      </c>
      <c r="D1390" s="29">
        <v>0.0</v>
      </c>
      <c r="E1390" s="29">
        <v>9.0</v>
      </c>
      <c r="F1390" s="29">
        <v>3.0</v>
      </c>
      <c r="G1390" s="23" t="s">
        <v>294</v>
      </c>
      <c r="H1390" s="23" t="s">
        <v>1553</v>
      </c>
      <c r="I1390" s="58">
        <v>16278.0</v>
      </c>
      <c r="J1390" s="58">
        <v>27172.0</v>
      </c>
      <c r="K1390" s="58">
        <v>966032.0</v>
      </c>
      <c r="L1390" s="30">
        <f t="shared" si="8"/>
        <v>59345.86559</v>
      </c>
      <c r="M1390" s="23" t="s">
        <v>296</v>
      </c>
    </row>
    <row r="1391">
      <c r="A1391" s="64">
        <v>36526.0</v>
      </c>
      <c r="B1391" s="23" t="s">
        <v>555</v>
      </c>
      <c r="C1391" s="29">
        <v>97.0</v>
      </c>
      <c r="D1391" s="29">
        <v>0.0</v>
      </c>
      <c r="E1391" s="29">
        <v>9.0</v>
      </c>
      <c r="F1391" s="29">
        <v>3.0</v>
      </c>
      <c r="G1391" s="23" t="s">
        <v>294</v>
      </c>
      <c r="H1391" s="23" t="s">
        <v>1564</v>
      </c>
      <c r="I1391" s="58">
        <v>15973.0</v>
      </c>
      <c r="J1391" s="58">
        <v>26590.0</v>
      </c>
      <c r="K1391" s="58">
        <v>953027.0</v>
      </c>
      <c r="L1391" s="30">
        <f t="shared" si="8"/>
        <v>59664.87197</v>
      </c>
      <c r="M1391" s="23" t="s">
        <v>299</v>
      </c>
    </row>
    <row r="1392">
      <c r="A1392" s="64">
        <v>36526.0</v>
      </c>
      <c r="B1392" s="23" t="s">
        <v>555</v>
      </c>
      <c r="C1392" s="29">
        <v>97.0</v>
      </c>
      <c r="D1392" s="29">
        <v>1.0</v>
      </c>
      <c r="E1392" s="29">
        <v>9.0</v>
      </c>
      <c r="F1392" s="29">
        <v>3.0</v>
      </c>
      <c r="G1392" s="23" t="s">
        <v>294</v>
      </c>
      <c r="H1392" s="23" t="s">
        <v>1567</v>
      </c>
      <c r="I1392" s="58">
        <v>6358.0</v>
      </c>
      <c r="J1392" s="58">
        <v>10468.0</v>
      </c>
      <c r="K1392" s="58">
        <v>340772.0</v>
      </c>
      <c r="L1392" s="30">
        <f t="shared" si="8"/>
        <v>53597.35766</v>
      </c>
      <c r="M1392" s="23" t="s">
        <v>302</v>
      </c>
    </row>
    <row r="1393">
      <c r="A1393" s="64">
        <v>36526.0</v>
      </c>
      <c r="B1393" s="23" t="s">
        <v>555</v>
      </c>
      <c r="C1393" s="29">
        <v>97.0</v>
      </c>
      <c r="D1393" s="29">
        <v>3.0</v>
      </c>
      <c r="E1393" s="29">
        <v>9.0</v>
      </c>
      <c r="F1393" s="29">
        <v>3.0</v>
      </c>
      <c r="G1393" s="23" t="s">
        <v>294</v>
      </c>
      <c r="H1393" s="23" t="s">
        <v>1572</v>
      </c>
      <c r="I1393" s="58">
        <v>9615.0</v>
      </c>
      <c r="J1393" s="58">
        <v>16122.0</v>
      </c>
      <c r="K1393" s="58">
        <v>612256.0</v>
      </c>
      <c r="L1393" s="30">
        <f t="shared" si="8"/>
        <v>63677.17109</v>
      </c>
      <c r="M1393" s="23" t="s">
        <v>309</v>
      </c>
    </row>
    <row r="1394">
      <c r="A1394" s="64">
        <v>36526.0</v>
      </c>
      <c r="B1394" s="23" t="s">
        <v>555</v>
      </c>
      <c r="C1394" s="29">
        <v>98.0</v>
      </c>
      <c r="D1394" s="29">
        <v>0.0</v>
      </c>
      <c r="E1394" s="29">
        <v>9.0</v>
      </c>
      <c r="F1394" s="29">
        <v>3.0</v>
      </c>
      <c r="G1394" s="23" t="s">
        <v>294</v>
      </c>
      <c r="H1394" s="23" t="s">
        <v>1575</v>
      </c>
      <c r="I1394" s="29">
        <v>305.0</v>
      </c>
      <c r="J1394" s="29">
        <v>582.0</v>
      </c>
      <c r="K1394" s="58">
        <v>13005.0</v>
      </c>
      <c r="L1394" s="30">
        <f t="shared" si="8"/>
        <v>42639.34426</v>
      </c>
      <c r="M1394" s="23" t="s">
        <v>317</v>
      </c>
    </row>
    <row r="1395">
      <c r="A1395" s="64">
        <v>36526.0</v>
      </c>
      <c r="B1395" s="23" t="s">
        <v>555</v>
      </c>
      <c r="C1395" s="29">
        <v>9.0</v>
      </c>
      <c r="D1395" s="29">
        <v>3.0</v>
      </c>
      <c r="E1395" s="29">
        <v>9.0</v>
      </c>
      <c r="F1395" s="29">
        <v>3.0</v>
      </c>
      <c r="G1395" s="23" t="s">
        <v>294</v>
      </c>
      <c r="H1395" s="23" t="s">
        <v>1578</v>
      </c>
      <c r="I1395" s="58">
        <v>328102.0</v>
      </c>
      <c r="J1395" s="58">
        <v>681980.0</v>
      </c>
      <c r="K1395" s="59" t="s">
        <v>1579</v>
      </c>
      <c r="L1395" s="30" t="str">
        <f t="shared" si="8"/>
        <v>#VALUE!</v>
      </c>
      <c r="M1395" s="23" t="s">
        <v>320</v>
      </c>
    </row>
    <row r="1396">
      <c r="A1396" s="64">
        <v>36526.0</v>
      </c>
      <c r="B1396" s="23" t="s">
        <v>555</v>
      </c>
      <c r="C1396" s="29">
        <v>96.0</v>
      </c>
      <c r="D1396" s="29">
        <v>0.0</v>
      </c>
      <c r="E1396" s="29">
        <v>9.0</v>
      </c>
      <c r="F1396" s="29">
        <v>13.0</v>
      </c>
      <c r="G1396" s="23" t="s">
        <v>294</v>
      </c>
      <c r="H1396" s="23" t="s">
        <v>1832</v>
      </c>
      <c r="I1396" s="58">
        <v>3994.0</v>
      </c>
      <c r="J1396" s="58">
        <v>6310.0</v>
      </c>
      <c r="K1396" s="58">
        <v>182562.0</v>
      </c>
      <c r="L1396" s="30">
        <f t="shared" si="8"/>
        <v>45709.0636</v>
      </c>
      <c r="M1396" s="23" t="s">
        <v>296</v>
      </c>
    </row>
    <row r="1397">
      <c r="A1397" s="64">
        <v>36526.0</v>
      </c>
      <c r="B1397" s="23" t="s">
        <v>555</v>
      </c>
      <c r="C1397" s="29">
        <v>97.0</v>
      </c>
      <c r="D1397" s="29">
        <v>0.0</v>
      </c>
      <c r="E1397" s="29">
        <v>9.0</v>
      </c>
      <c r="F1397" s="29">
        <v>13.0</v>
      </c>
      <c r="G1397" s="23" t="s">
        <v>294</v>
      </c>
      <c r="H1397" s="23" t="s">
        <v>1835</v>
      </c>
      <c r="I1397" s="58">
        <v>3937.0</v>
      </c>
      <c r="J1397" s="58">
        <v>6218.0</v>
      </c>
      <c r="K1397" s="58">
        <v>181254.0</v>
      </c>
      <c r="L1397" s="30">
        <f t="shared" si="8"/>
        <v>46038.60808</v>
      </c>
      <c r="M1397" s="23" t="s">
        <v>299</v>
      </c>
    </row>
    <row r="1398">
      <c r="A1398" s="64">
        <v>36526.0</v>
      </c>
      <c r="B1398" s="23" t="s">
        <v>555</v>
      </c>
      <c r="C1398" s="29">
        <v>97.0</v>
      </c>
      <c r="D1398" s="29">
        <v>1.0</v>
      </c>
      <c r="E1398" s="29">
        <v>9.0</v>
      </c>
      <c r="F1398" s="29">
        <v>13.0</v>
      </c>
      <c r="G1398" s="23" t="s">
        <v>294</v>
      </c>
      <c r="H1398" s="23" t="s">
        <v>1837</v>
      </c>
      <c r="I1398" s="58">
        <v>2506.0</v>
      </c>
      <c r="J1398" s="58">
        <v>3909.0</v>
      </c>
      <c r="K1398" s="58">
        <v>108995.0</v>
      </c>
      <c r="L1398" s="30">
        <f t="shared" si="8"/>
        <v>43493.61532</v>
      </c>
      <c r="M1398" s="23" t="s">
        <v>302</v>
      </c>
    </row>
    <row r="1399">
      <c r="A1399" s="64">
        <v>36526.0</v>
      </c>
      <c r="B1399" s="23" t="s">
        <v>555</v>
      </c>
      <c r="C1399" s="29">
        <v>97.0</v>
      </c>
      <c r="D1399" s="29">
        <v>3.0</v>
      </c>
      <c r="E1399" s="29">
        <v>9.0</v>
      </c>
      <c r="F1399" s="29">
        <v>13.0</v>
      </c>
      <c r="G1399" s="23" t="s">
        <v>294</v>
      </c>
      <c r="H1399" s="23" t="s">
        <v>1839</v>
      </c>
      <c r="I1399" s="58">
        <v>1431.0</v>
      </c>
      <c r="J1399" s="58">
        <v>2309.0</v>
      </c>
      <c r="K1399" s="58">
        <v>72259.0</v>
      </c>
      <c r="L1399" s="30">
        <f t="shared" si="8"/>
        <v>50495.45772</v>
      </c>
      <c r="M1399" s="23" t="s">
        <v>309</v>
      </c>
    </row>
    <row r="1400">
      <c r="A1400" s="64">
        <v>36526.0</v>
      </c>
      <c r="B1400" s="23" t="s">
        <v>555</v>
      </c>
      <c r="C1400" s="29">
        <v>98.0</v>
      </c>
      <c r="D1400" s="29">
        <v>0.0</v>
      </c>
      <c r="E1400" s="29">
        <v>9.0</v>
      </c>
      <c r="F1400" s="29">
        <v>13.0</v>
      </c>
      <c r="G1400" s="23" t="s">
        <v>294</v>
      </c>
      <c r="H1400" s="23" t="s">
        <v>1842</v>
      </c>
      <c r="I1400" s="29">
        <v>57.0</v>
      </c>
      <c r="J1400" s="29">
        <v>92.0</v>
      </c>
      <c r="K1400" s="58">
        <v>1308.0</v>
      </c>
      <c r="L1400" s="30">
        <f t="shared" si="8"/>
        <v>22947.36842</v>
      </c>
      <c r="M1400" s="23" t="s">
        <v>317</v>
      </c>
    </row>
    <row r="1401">
      <c r="A1401" s="64">
        <v>36526.0</v>
      </c>
      <c r="B1401" s="23" t="s">
        <v>555</v>
      </c>
      <c r="C1401" s="29">
        <v>9.0</v>
      </c>
      <c r="D1401" s="29">
        <v>13.0</v>
      </c>
      <c r="E1401" s="29">
        <v>9.0</v>
      </c>
      <c r="F1401" s="29">
        <v>13.0</v>
      </c>
      <c r="G1401" s="23" t="s">
        <v>294</v>
      </c>
      <c r="H1401" s="23" t="s">
        <v>1843</v>
      </c>
      <c r="I1401" s="58">
        <v>46579.0</v>
      </c>
      <c r="J1401" s="58">
        <v>102908.0</v>
      </c>
      <c r="K1401" s="58">
        <v>3127058.0</v>
      </c>
      <c r="L1401" s="30">
        <f t="shared" si="8"/>
        <v>67134.50267</v>
      </c>
      <c r="M1401" s="23" t="s">
        <v>320</v>
      </c>
    </row>
    <row r="1402">
      <c r="A1402" s="23" t="s">
        <v>297</v>
      </c>
      <c r="B1402" s="23" t="s">
        <v>293</v>
      </c>
      <c r="C1402" s="29">
        <v>9.0</v>
      </c>
      <c r="D1402" s="29">
        <v>3.0</v>
      </c>
      <c r="E1402" s="29">
        <v>96.0</v>
      </c>
      <c r="F1402" s="29">
        <v>0.0</v>
      </c>
      <c r="G1402" s="23" t="s">
        <v>294</v>
      </c>
      <c r="H1402" s="23" t="s">
        <v>1553</v>
      </c>
      <c r="I1402" s="29">
        <v>12158.0</v>
      </c>
      <c r="J1402" s="29">
        <v>20681.0</v>
      </c>
      <c r="K1402" s="29">
        <v>484016.0</v>
      </c>
      <c r="L1402" s="30">
        <f t="shared" si="8"/>
        <v>39810.49515</v>
      </c>
      <c r="M1402" s="23" t="s">
        <v>296</v>
      </c>
    </row>
    <row r="1403">
      <c r="A1403" s="23" t="s">
        <v>297</v>
      </c>
      <c r="B1403" s="23" t="s">
        <v>293</v>
      </c>
      <c r="C1403" s="29">
        <v>9.0</v>
      </c>
      <c r="D1403" s="29">
        <v>3.0</v>
      </c>
      <c r="E1403" s="29">
        <v>97.0</v>
      </c>
      <c r="F1403" s="29">
        <v>0.0</v>
      </c>
      <c r="G1403" s="23" t="s">
        <v>294</v>
      </c>
      <c r="H1403" s="23" t="s">
        <v>1564</v>
      </c>
      <c r="I1403" s="29">
        <v>11885.0</v>
      </c>
      <c r="J1403" s="29">
        <v>20261.0</v>
      </c>
      <c r="K1403" s="29">
        <v>475600.0</v>
      </c>
      <c r="L1403" s="30">
        <f t="shared" si="8"/>
        <v>40016.82793</v>
      </c>
      <c r="M1403" s="23" t="s">
        <v>299</v>
      </c>
    </row>
    <row r="1404">
      <c r="A1404" s="23" t="s">
        <v>297</v>
      </c>
      <c r="B1404" s="23" t="s">
        <v>293</v>
      </c>
      <c r="C1404" s="29">
        <v>9.0</v>
      </c>
      <c r="D1404" s="29">
        <v>3.0</v>
      </c>
      <c r="E1404" s="29">
        <v>97.0</v>
      </c>
      <c r="F1404" s="29">
        <v>1.0</v>
      </c>
      <c r="G1404" s="23" t="s">
        <v>294</v>
      </c>
      <c r="H1404" s="23" t="s">
        <v>1567</v>
      </c>
      <c r="I1404" s="29">
        <v>5511.0</v>
      </c>
      <c r="J1404" s="29">
        <v>8967.0</v>
      </c>
      <c r="K1404" s="29">
        <v>202615.0</v>
      </c>
      <c r="L1404" s="30">
        <f t="shared" si="8"/>
        <v>36765.55979</v>
      </c>
      <c r="M1404" s="23" t="s">
        <v>302</v>
      </c>
    </row>
    <row r="1405">
      <c r="A1405" s="23" t="s">
        <v>297</v>
      </c>
      <c r="B1405" s="23" t="s">
        <v>293</v>
      </c>
      <c r="C1405" s="29">
        <v>9.0</v>
      </c>
      <c r="D1405" s="29">
        <v>3.0</v>
      </c>
      <c r="E1405" s="29">
        <v>97.0</v>
      </c>
      <c r="F1405" s="29">
        <v>3.0</v>
      </c>
      <c r="G1405" s="23" t="s">
        <v>294</v>
      </c>
      <c r="H1405" s="23" t="s">
        <v>1572</v>
      </c>
      <c r="I1405" s="29">
        <v>6374.0</v>
      </c>
      <c r="J1405" s="29">
        <v>11294.0</v>
      </c>
      <c r="K1405" s="29">
        <v>272985.0</v>
      </c>
      <c r="L1405" s="30">
        <f t="shared" si="8"/>
        <v>42827.89457</v>
      </c>
      <c r="M1405" s="23" t="s">
        <v>309</v>
      </c>
    </row>
    <row r="1406">
      <c r="A1406" s="23" t="s">
        <v>297</v>
      </c>
      <c r="B1406" s="23" t="s">
        <v>293</v>
      </c>
      <c r="C1406" s="29">
        <v>9.0</v>
      </c>
      <c r="D1406" s="29">
        <v>3.0</v>
      </c>
      <c r="E1406" s="29">
        <v>98.0</v>
      </c>
      <c r="F1406" s="29">
        <v>0.0</v>
      </c>
      <c r="G1406" s="23" t="s">
        <v>294</v>
      </c>
      <c r="H1406" s="23" t="s">
        <v>1575</v>
      </c>
      <c r="I1406" s="29">
        <v>273.0</v>
      </c>
      <c r="J1406" s="29">
        <v>420.0</v>
      </c>
      <c r="K1406" s="29">
        <v>8416.0</v>
      </c>
      <c r="L1406" s="30">
        <f t="shared" si="8"/>
        <v>30827.83883</v>
      </c>
      <c r="M1406" s="23" t="s">
        <v>317</v>
      </c>
    </row>
    <row r="1407">
      <c r="A1407" s="23" t="s">
        <v>297</v>
      </c>
      <c r="B1407" s="23" t="s">
        <v>293</v>
      </c>
      <c r="C1407" s="29">
        <v>9.0</v>
      </c>
      <c r="D1407" s="29">
        <v>3.0</v>
      </c>
      <c r="E1407" s="29">
        <v>9.0</v>
      </c>
      <c r="F1407" s="29">
        <v>3.0</v>
      </c>
      <c r="G1407" s="23" t="s">
        <v>294</v>
      </c>
      <c r="H1407" s="23" t="s">
        <v>1578</v>
      </c>
      <c r="I1407" s="29">
        <v>309553.0</v>
      </c>
      <c r="J1407" s="29">
        <v>642212.0</v>
      </c>
      <c r="K1407" s="29">
        <v>1.4856659E7</v>
      </c>
      <c r="L1407" s="30">
        <f t="shared" si="8"/>
        <v>47993.91057</v>
      </c>
      <c r="M1407" s="23" t="s">
        <v>320</v>
      </c>
    </row>
    <row r="1408">
      <c r="A1408" s="23" t="s">
        <v>297</v>
      </c>
      <c r="B1408" s="23" t="s">
        <v>293</v>
      </c>
      <c r="C1408" s="29">
        <v>9.0</v>
      </c>
      <c r="D1408" s="29">
        <v>13.0</v>
      </c>
      <c r="E1408" s="29">
        <v>96.0</v>
      </c>
      <c r="F1408" s="29">
        <v>0.0</v>
      </c>
      <c r="G1408" s="23" t="s">
        <v>294</v>
      </c>
      <c r="H1408" s="23" t="s">
        <v>1832</v>
      </c>
      <c r="I1408" s="29">
        <v>3652.0</v>
      </c>
      <c r="J1408" s="29">
        <v>6243.0</v>
      </c>
      <c r="K1408" s="29">
        <v>122987.0</v>
      </c>
      <c r="L1408" s="30">
        <f t="shared" si="8"/>
        <v>33676.61555</v>
      </c>
      <c r="M1408" s="23" t="s">
        <v>296</v>
      </c>
    </row>
    <row r="1409">
      <c r="A1409" s="23" t="s">
        <v>297</v>
      </c>
      <c r="B1409" s="23" t="s">
        <v>293</v>
      </c>
      <c r="C1409" s="29">
        <v>9.0</v>
      </c>
      <c r="D1409" s="29">
        <v>13.0</v>
      </c>
      <c r="E1409" s="29">
        <v>97.0</v>
      </c>
      <c r="F1409" s="29">
        <v>0.0</v>
      </c>
      <c r="G1409" s="23" t="s">
        <v>294</v>
      </c>
      <c r="H1409" s="23" t="s">
        <v>1835</v>
      </c>
      <c r="I1409" s="29">
        <v>3502.0</v>
      </c>
      <c r="J1409" s="29">
        <v>6067.0</v>
      </c>
      <c r="K1409" s="29">
        <v>122140.0</v>
      </c>
      <c r="L1409" s="30">
        <f t="shared" si="8"/>
        <v>34877.21302</v>
      </c>
      <c r="M1409" s="23" t="s">
        <v>299</v>
      </c>
    </row>
    <row r="1410">
      <c r="A1410" s="23" t="s">
        <v>297</v>
      </c>
      <c r="B1410" s="23" t="s">
        <v>293</v>
      </c>
      <c r="C1410" s="29">
        <v>9.0</v>
      </c>
      <c r="D1410" s="29">
        <v>13.0</v>
      </c>
      <c r="E1410" s="29">
        <v>97.0</v>
      </c>
      <c r="F1410" s="29">
        <v>1.0</v>
      </c>
      <c r="G1410" s="23" t="s">
        <v>294</v>
      </c>
      <c r="H1410" s="23" t="s">
        <v>1837</v>
      </c>
      <c r="I1410" s="29">
        <v>2616.0</v>
      </c>
      <c r="J1410" s="29">
        <v>4517.0</v>
      </c>
      <c r="K1410" s="29">
        <v>91269.0</v>
      </c>
      <c r="L1410" s="30">
        <f t="shared" si="8"/>
        <v>34888.76147</v>
      </c>
      <c r="M1410" s="23" t="s">
        <v>302</v>
      </c>
    </row>
    <row r="1411">
      <c r="A1411" s="23" t="s">
        <v>297</v>
      </c>
      <c r="B1411" s="23" t="s">
        <v>293</v>
      </c>
      <c r="C1411" s="29">
        <v>9.0</v>
      </c>
      <c r="D1411" s="29">
        <v>13.0</v>
      </c>
      <c r="E1411" s="29">
        <v>97.0</v>
      </c>
      <c r="F1411" s="29">
        <v>3.0</v>
      </c>
      <c r="G1411" s="23" t="s">
        <v>294</v>
      </c>
      <c r="H1411" s="23" t="s">
        <v>1839</v>
      </c>
      <c r="I1411" s="29">
        <v>886.0</v>
      </c>
      <c r="J1411" s="29">
        <v>1550.0</v>
      </c>
      <c r="K1411" s="29">
        <v>30871.0</v>
      </c>
      <c r="L1411" s="30">
        <f t="shared" si="8"/>
        <v>34843.11512</v>
      </c>
      <c r="M1411" s="23" t="s">
        <v>309</v>
      </c>
    </row>
    <row r="1412">
      <c r="A1412" s="23" t="s">
        <v>297</v>
      </c>
      <c r="B1412" s="23" t="s">
        <v>293</v>
      </c>
      <c r="C1412" s="29">
        <v>9.0</v>
      </c>
      <c r="D1412" s="29">
        <v>13.0</v>
      </c>
      <c r="E1412" s="29">
        <v>98.0</v>
      </c>
      <c r="F1412" s="29">
        <v>0.0</v>
      </c>
      <c r="G1412" s="23" t="s">
        <v>294</v>
      </c>
      <c r="H1412" s="23" t="s">
        <v>1842</v>
      </c>
      <c r="I1412" s="29">
        <v>150.0</v>
      </c>
      <c r="J1412" s="29">
        <v>176.0</v>
      </c>
      <c r="K1412" s="29">
        <v>847.0</v>
      </c>
      <c r="L1412" s="30">
        <f t="shared" si="8"/>
        <v>5646.666667</v>
      </c>
      <c r="M1412" s="23" t="s">
        <v>317</v>
      </c>
    </row>
    <row r="1413">
      <c r="A1413" s="23" t="s">
        <v>297</v>
      </c>
      <c r="B1413" s="23" t="s">
        <v>293</v>
      </c>
      <c r="C1413" s="29">
        <v>9.0</v>
      </c>
      <c r="D1413" s="29">
        <v>13.0</v>
      </c>
      <c r="E1413" s="29">
        <v>9.0</v>
      </c>
      <c r="F1413" s="29">
        <v>13.0</v>
      </c>
      <c r="G1413" s="23" t="s">
        <v>294</v>
      </c>
      <c r="H1413" s="23" t="s">
        <v>1843</v>
      </c>
      <c r="I1413" s="29">
        <v>43847.0</v>
      </c>
      <c r="J1413" s="29">
        <v>97283.0</v>
      </c>
      <c r="K1413" s="29">
        <v>2128072.0</v>
      </c>
      <c r="L1413" s="30">
        <f t="shared" si="8"/>
        <v>48534.03882</v>
      </c>
      <c r="M1413" s="23" t="s">
        <v>320</v>
      </c>
    </row>
    <row r="1414">
      <c r="A1414" s="23" t="s">
        <v>297</v>
      </c>
      <c r="B1414" s="23" t="s">
        <v>555</v>
      </c>
      <c r="C1414" s="29">
        <v>96.0</v>
      </c>
      <c r="D1414" s="29">
        <v>0.0</v>
      </c>
      <c r="E1414" s="29">
        <v>9.0</v>
      </c>
      <c r="F1414" s="29">
        <v>3.0</v>
      </c>
      <c r="G1414" s="23" t="s">
        <v>294</v>
      </c>
      <c r="H1414" s="23" t="s">
        <v>1553</v>
      </c>
      <c r="I1414" s="29">
        <v>16605.0</v>
      </c>
      <c r="J1414" s="29">
        <v>28271.0</v>
      </c>
      <c r="K1414" s="29">
        <v>755953.0</v>
      </c>
      <c r="L1414" s="30">
        <f t="shared" si="8"/>
        <v>45525.62481</v>
      </c>
      <c r="M1414" s="23" t="s">
        <v>296</v>
      </c>
    </row>
    <row r="1415">
      <c r="A1415" s="23" t="s">
        <v>297</v>
      </c>
      <c r="B1415" s="23" t="s">
        <v>555</v>
      </c>
      <c r="C1415" s="29">
        <v>97.0</v>
      </c>
      <c r="D1415" s="29">
        <v>0.0</v>
      </c>
      <c r="E1415" s="29">
        <v>9.0</v>
      </c>
      <c r="F1415" s="29">
        <v>3.0</v>
      </c>
      <c r="G1415" s="23" t="s">
        <v>294</v>
      </c>
      <c r="H1415" s="23" t="s">
        <v>1564</v>
      </c>
      <c r="I1415" s="29">
        <v>16337.0</v>
      </c>
      <c r="J1415" s="29">
        <v>27681.0</v>
      </c>
      <c r="K1415" s="29">
        <v>747457.0</v>
      </c>
      <c r="L1415" s="30">
        <f t="shared" si="8"/>
        <v>45752.40252</v>
      </c>
      <c r="M1415" s="23" t="s">
        <v>299</v>
      </c>
    </row>
    <row r="1416">
      <c r="A1416" s="23" t="s">
        <v>297</v>
      </c>
      <c r="B1416" s="23" t="s">
        <v>555</v>
      </c>
      <c r="C1416" s="29">
        <v>97.0</v>
      </c>
      <c r="D1416" s="29">
        <v>1.0</v>
      </c>
      <c r="E1416" s="29">
        <v>9.0</v>
      </c>
      <c r="F1416" s="29">
        <v>3.0</v>
      </c>
      <c r="G1416" s="23" t="s">
        <v>294</v>
      </c>
      <c r="H1416" s="23" t="s">
        <v>1567</v>
      </c>
      <c r="I1416" s="29">
        <v>6232.0</v>
      </c>
      <c r="J1416" s="29">
        <v>10345.0</v>
      </c>
      <c r="K1416" s="29">
        <v>251485.0</v>
      </c>
      <c r="L1416" s="30">
        <f t="shared" si="8"/>
        <v>40353.819</v>
      </c>
      <c r="M1416" s="23" t="s">
        <v>302</v>
      </c>
    </row>
    <row r="1417">
      <c r="A1417" s="23" t="s">
        <v>297</v>
      </c>
      <c r="B1417" s="23" t="s">
        <v>555</v>
      </c>
      <c r="C1417" s="29">
        <v>97.0</v>
      </c>
      <c r="D1417" s="29">
        <v>3.0</v>
      </c>
      <c r="E1417" s="29">
        <v>9.0</v>
      </c>
      <c r="F1417" s="29">
        <v>3.0</v>
      </c>
      <c r="G1417" s="23" t="s">
        <v>294</v>
      </c>
      <c r="H1417" s="23" t="s">
        <v>1572</v>
      </c>
      <c r="I1417" s="29">
        <v>10105.0</v>
      </c>
      <c r="J1417" s="29">
        <v>17336.0</v>
      </c>
      <c r="K1417" s="29">
        <v>495972.0</v>
      </c>
      <c r="L1417" s="30">
        <f t="shared" si="8"/>
        <v>49081.84067</v>
      </c>
      <c r="M1417" s="23" t="s">
        <v>309</v>
      </c>
    </row>
    <row r="1418">
      <c r="A1418" s="23" t="s">
        <v>297</v>
      </c>
      <c r="B1418" s="23" t="s">
        <v>555</v>
      </c>
      <c r="C1418" s="29">
        <v>98.0</v>
      </c>
      <c r="D1418" s="29">
        <v>0.0</v>
      </c>
      <c r="E1418" s="29">
        <v>9.0</v>
      </c>
      <c r="F1418" s="29">
        <v>3.0</v>
      </c>
      <c r="G1418" s="23" t="s">
        <v>294</v>
      </c>
      <c r="H1418" s="23" t="s">
        <v>1575</v>
      </c>
      <c r="I1418" s="29">
        <v>268.0</v>
      </c>
      <c r="J1418" s="29">
        <v>590.0</v>
      </c>
      <c r="K1418" s="29">
        <v>8496.0</v>
      </c>
      <c r="L1418" s="30">
        <f t="shared" si="8"/>
        <v>31701.49254</v>
      </c>
      <c r="M1418" s="23" t="s">
        <v>317</v>
      </c>
    </row>
    <row r="1419">
      <c r="A1419" s="23" t="s">
        <v>297</v>
      </c>
      <c r="B1419" s="23" t="s">
        <v>555</v>
      </c>
      <c r="C1419" s="29">
        <v>9.0</v>
      </c>
      <c r="D1419" s="29">
        <v>3.0</v>
      </c>
      <c r="E1419" s="29">
        <v>9.0</v>
      </c>
      <c r="F1419" s="29">
        <v>3.0</v>
      </c>
      <c r="G1419" s="23" t="s">
        <v>294</v>
      </c>
      <c r="H1419" s="23" t="s">
        <v>1578</v>
      </c>
      <c r="I1419" s="29">
        <v>309553.0</v>
      </c>
      <c r="J1419" s="29">
        <v>642212.0</v>
      </c>
      <c r="K1419" s="29">
        <v>1.4856659E7</v>
      </c>
      <c r="L1419" s="30">
        <f t="shared" si="8"/>
        <v>47993.91057</v>
      </c>
      <c r="M1419" s="23" t="s">
        <v>320</v>
      </c>
    </row>
    <row r="1420">
      <c r="A1420" s="23" t="s">
        <v>297</v>
      </c>
      <c r="B1420" s="23" t="s">
        <v>555</v>
      </c>
      <c r="C1420" s="29">
        <v>96.0</v>
      </c>
      <c r="D1420" s="29">
        <v>0.0</v>
      </c>
      <c r="E1420" s="29">
        <v>9.0</v>
      </c>
      <c r="F1420" s="29">
        <v>13.0</v>
      </c>
      <c r="G1420" s="23" t="s">
        <v>294</v>
      </c>
      <c r="H1420" s="23" t="s">
        <v>1832</v>
      </c>
      <c r="I1420" s="29">
        <v>3788.0</v>
      </c>
      <c r="J1420" s="29">
        <v>6356.0</v>
      </c>
      <c r="K1420" s="29">
        <v>128691.0</v>
      </c>
      <c r="L1420" s="30">
        <f t="shared" si="8"/>
        <v>33973.33685</v>
      </c>
      <c r="M1420" s="23" t="s">
        <v>296</v>
      </c>
    </row>
    <row r="1421">
      <c r="A1421" s="23" t="s">
        <v>297</v>
      </c>
      <c r="B1421" s="23" t="s">
        <v>555</v>
      </c>
      <c r="C1421" s="29">
        <v>97.0</v>
      </c>
      <c r="D1421" s="29">
        <v>0.0</v>
      </c>
      <c r="E1421" s="29">
        <v>9.0</v>
      </c>
      <c r="F1421" s="29">
        <v>13.0</v>
      </c>
      <c r="G1421" s="23" t="s">
        <v>294</v>
      </c>
      <c r="H1421" s="23" t="s">
        <v>1835</v>
      </c>
      <c r="I1421" s="29">
        <v>3755.0</v>
      </c>
      <c r="J1421" s="29">
        <v>6307.0</v>
      </c>
      <c r="K1421" s="29">
        <v>128178.0</v>
      </c>
      <c r="L1421" s="30">
        <f t="shared" si="8"/>
        <v>34135.28628</v>
      </c>
      <c r="M1421" s="23" t="s">
        <v>299</v>
      </c>
    </row>
    <row r="1422">
      <c r="A1422" s="23" t="s">
        <v>297</v>
      </c>
      <c r="B1422" s="23" t="s">
        <v>555</v>
      </c>
      <c r="C1422" s="29">
        <v>97.0</v>
      </c>
      <c r="D1422" s="29">
        <v>1.0</v>
      </c>
      <c r="E1422" s="29">
        <v>9.0</v>
      </c>
      <c r="F1422" s="29">
        <v>13.0</v>
      </c>
      <c r="G1422" s="23" t="s">
        <v>294</v>
      </c>
      <c r="H1422" s="23" t="s">
        <v>1837</v>
      </c>
      <c r="I1422" s="29">
        <v>2146.0</v>
      </c>
      <c r="J1422" s="29">
        <v>3537.0</v>
      </c>
      <c r="K1422" s="29">
        <v>69479.0</v>
      </c>
      <c r="L1422" s="30">
        <f t="shared" si="8"/>
        <v>32376.04846</v>
      </c>
      <c r="M1422" s="23" t="s">
        <v>302</v>
      </c>
    </row>
    <row r="1423">
      <c r="A1423" s="23" t="s">
        <v>297</v>
      </c>
      <c r="B1423" s="23" t="s">
        <v>555</v>
      </c>
      <c r="C1423" s="29">
        <v>97.0</v>
      </c>
      <c r="D1423" s="29">
        <v>3.0</v>
      </c>
      <c r="E1423" s="29">
        <v>9.0</v>
      </c>
      <c r="F1423" s="29">
        <v>13.0</v>
      </c>
      <c r="G1423" s="23" t="s">
        <v>294</v>
      </c>
      <c r="H1423" s="23" t="s">
        <v>1839</v>
      </c>
      <c r="I1423" s="29">
        <v>1609.0</v>
      </c>
      <c r="J1423" s="29">
        <v>2770.0</v>
      </c>
      <c r="K1423" s="29">
        <v>58699.0</v>
      </c>
      <c r="L1423" s="30">
        <f t="shared" si="8"/>
        <v>36481.66563</v>
      </c>
      <c r="M1423" s="23" t="s">
        <v>309</v>
      </c>
    </row>
    <row r="1424">
      <c r="A1424" s="23" t="s">
        <v>297</v>
      </c>
      <c r="B1424" s="23" t="s">
        <v>555</v>
      </c>
      <c r="C1424" s="29">
        <v>98.0</v>
      </c>
      <c r="D1424" s="29">
        <v>0.0</v>
      </c>
      <c r="E1424" s="29">
        <v>9.0</v>
      </c>
      <c r="F1424" s="29">
        <v>13.0</v>
      </c>
      <c r="G1424" s="23" t="s">
        <v>294</v>
      </c>
      <c r="H1424" s="23" t="s">
        <v>1842</v>
      </c>
      <c r="I1424" s="29">
        <v>33.0</v>
      </c>
      <c r="J1424" s="29">
        <v>49.0</v>
      </c>
      <c r="K1424" s="29">
        <v>513.0</v>
      </c>
      <c r="L1424" s="30">
        <f t="shared" si="8"/>
        <v>15545.45455</v>
      </c>
      <c r="M1424" s="23" t="s">
        <v>317</v>
      </c>
    </row>
    <row r="1425">
      <c r="A1425" s="23" t="s">
        <v>297</v>
      </c>
      <c r="B1425" s="23" t="s">
        <v>555</v>
      </c>
      <c r="C1425" s="29">
        <v>9.0</v>
      </c>
      <c r="D1425" s="29">
        <v>13.0</v>
      </c>
      <c r="E1425" s="29">
        <v>9.0</v>
      </c>
      <c r="F1425" s="29">
        <v>13.0</v>
      </c>
      <c r="G1425" s="23" t="s">
        <v>294</v>
      </c>
      <c r="H1425" s="23" t="s">
        <v>1843</v>
      </c>
      <c r="I1425" s="29">
        <v>43847.0</v>
      </c>
      <c r="J1425" s="29">
        <v>97283.0</v>
      </c>
      <c r="K1425" s="29">
        <v>2128072.0</v>
      </c>
      <c r="L1425" s="30">
        <f t="shared" si="8"/>
        <v>48534.03882</v>
      </c>
      <c r="M1425" s="23" t="s">
        <v>320</v>
      </c>
    </row>
    <row r="1426">
      <c r="A1426" s="64">
        <v>38504.0</v>
      </c>
      <c r="B1426" s="23" t="s">
        <v>293</v>
      </c>
      <c r="C1426" s="29">
        <v>9.0</v>
      </c>
      <c r="D1426" s="29">
        <v>3.0</v>
      </c>
      <c r="E1426" s="29">
        <v>96.0</v>
      </c>
      <c r="F1426" s="29">
        <v>0.0</v>
      </c>
      <c r="G1426" s="23" t="s">
        <v>294</v>
      </c>
      <c r="H1426" s="23" t="s">
        <v>1564</v>
      </c>
      <c r="I1426" s="29">
        <v>14896.0</v>
      </c>
      <c r="J1426" s="29">
        <v>25407.0</v>
      </c>
      <c r="K1426" s="29">
        <v>816286.0</v>
      </c>
      <c r="L1426" s="30">
        <f t="shared" si="8"/>
        <v>54799.00644</v>
      </c>
      <c r="M1426" s="23" t="s">
        <v>296</v>
      </c>
    </row>
    <row r="1427">
      <c r="A1427" s="64">
        <v>38504.0</v>
      </c>
      <c r="B1427" s="23" t="s">
        <v>293</v>
      </c>
      <c r="C1427" s="29">
        <v>9.0</v>
      </c>
      <c r="D1427" s="29">
        <v>3.0</v>
      </c>
      <c r="E1427" s="29">
        <v>97.0</v>
      </c>
      <c r="F1427" s="29">
        <v>0.0</v>
      </c>
      <c r="G1427" s="23" t="s">
        <v>294</v>
      </c>
      <c r="H1427" s="23" t="s">
        <v>1564</v>
      </c>
      <c r="I1427" s="29">
        <v>14514.0</v>
      </c>
      <c r="J1427" s="29">
        <v>24778.0</v>
      </c>
      <c r="K1427" s="29">
        <v>803162.0</v>
      </c>
      <c r="L1427" s="30">
        <f t="shared" si="8"/>
        <v>55337.05388</v>
      </c>
      <c r="M1427" s="23" t="s">
        <v>299</v>
      </c>
    </row>
    <row r="1428">
      <c r="A1428" s="64">
        <v>38504.0</v>
      </c>
      <c r="B1428" s="23" t="s">
        <v>293</v>
      </c>
      <c r="C1428" s="29">
        <v>9.0</v>
      </c>
      <c r="D1428" s="29">
        <v>3.0</v>
      </c>
      <c r="E1428" s="29">
        <v>97.0</v>
      </c>
      <c r="F1428" s="29">
        <v>1.0</v>
      </c>
      <c r="G1428" s="23" t="s">
        <v>294</v>
      </c>
      <c r="H1428" s="23" t="s">
        <v>2072</v>
      </c>
      <c r="I1428" s="29">
        <v>6683.0</v>
      </c>
      <c r="J1428" s="29">
        <v>10886.0</v>
      </c>
      <c r="K1428" s="29">
        <v>345320.0</v>
      </c>
      <c r="L1428" s="30">
        <f t="shared" si="8"/>
        <v>51671.40506</v>
      </c>
      <c r="M1428" s="23" t="s">
        <v>302</v>
      </c>
    </row>
    <row r="1429">
      <c r="A1429" s="64">
        <v>38504.0</v>
      </c>
      <c r="B1429" s="23" t="s">
        <v>293</v>
      </c>
      <c r="C1429" s="29">
        <v>9.0</v>
      </c>
      <c r="D1429" s="29">
        <v>3.0</v>
      </c>
      <c r="E1429" s="29">
        <v>97.0</v>
      </c>
      <c r="F1429" s="29">
        <v>3.0</v>
      </c>
      <c r="G1429" s="23" t="s">
        <v>294</v>
      </c>
      <c r="H1429" s="23" t="s">
        <v>2073</v>
      </c>
      <c r="I1429" s="29">
        <v>7831.0</v>
      </c>
      <c r="J1429" s="29">
        <v>13892.0</v>
      </c>
      <c r="K1429" s="29">
        <v>457843.0</v>
      </c>
      <c r="L1429" s="30">
        <f t="shared" si="8"/>
        <v>58465.4578</v>
      </c>
      <c r="M1429" s="23" t="s">
        <v>309</v>
      </c>
    </row>
    <row r="1430">
      <c r="A1430" s="64">
        <v>38504.0</v>
      </c>
      <c r="B1430" s="23" t="s">
        <v>293</v>
      </c>
      <c r="C1430" s="29">
        <v>9.0</v>
      </c>
      <c r="D1430" s="29">
        <v>3.0</v>
      </c>
      <c r="E1430" s="29">
        <v>98.0</v>
      </c>
      <c r="F1430" s="29">
        <v>0.0</v>
      </c>
      <c r="G1430" s="23" t="s">
        <v>294</v>
      </c>
      <c r="H1430" s="23" t="s">
        <v>2074</v>
      </c>
      <c r="I1430" s="29">
        <v>382.0</v>
      </c>
      <c r="J1430" s="29">
        <v>629.0</v>
      </c>
      <c r="K1430" s="29">
        <v>13124.0</v>
      </c>
      <c r="L1430" s="30">
        <f t="shared" si="8"/>
        <v>34356.02094</v>
      </c>
      <c r="M1430" s="23" t="s">
        <v>317</v>
      </c>
    </row>
    <row r="1431">
      <c r="A1431" s="64">
        <v>38504.0</v>
      </c>
      <c r="B1431" s="23" t="s">
        <v>293</v>
      </c>
      <c r="C1431" s="29">
        <v>9.0</v>
      </c>
      <c r="D1431" s="29">
        <v>3.0</v>
      </c>
      <c r="E1431" s="29">
        <v>9.0</v>
      </c>
      <c r="F1431" s="29">
        <v>3.0</v>
      </c>
      <c r="G1431" s="23" t="s">
        <v>294</v>
      </c>
      <c r="H1431" s="23" t="s">
        <v>2075</v>
      </c>
      <c r="I1431" s="29">
        <v>327713.0</v>
      </c>
      <c r="J1431" s="29">
        <v>684253.0</v>
      </c>
      <c r="K1431" s="29">
        <v>2.2492907E7</v>
      </c>
      <c r="L1431" s="30">
        <f t="shared" si="8"/>
        <v>68635.99247</v>
      </c>
      <c r="M1431" s="23" t="s">
        <v>320</v>
      </c>
    </row>
    <row r="1432">
      <c r="A1432" s="64">
        <v>38504.0</v>
      </c>
      <c r="B1432" s="23" t="s">
        <v>293</v>
      </c>
      <c r="C1432" s="29">
        <v>9.0</v>
      </c>
      <c r="D1432" s="29">
        <v>13.0</v>
      </c>
      <c r="E1432" s="29">
        <v>96.0</v>
      </c>
      <c r="F1432" s="29">
        <v>0.0</v>
      </c>
      <c r="G1432" s="23" t="s">
        <v>294</v>
      </c>
      <c r="H1432" s="23" t="s">
        <v>2076</v>
      </c>
      <c r="I1432" s="29">
        <v>4334.0</v>
      </c>
      <c r="J1432" s="29">
        <v>7199.0</v>
      </c>
      <c r="K1432" s="29">
        <v>210714.0</v>
      </c>
      <c r="L1432" s="30">
        <f t="shared" si="8"/>
        <v>48618.82787</v>
      </c>
      <c r="M1432" s="23" t="s">
        <v>296</v>
      </c>
    </row>
    <row r="1433">
      <c r="A1433" s="64">
        <v>38504.0</v>
      </c>
      <c r="B1433" s="23" t="s">
        <v>293</v>
      </c>
      <c r="C1433" s="29">
        <v>9.0</v>
      </c>
      <c r="D1433" s="29">
        <v>13.0</v>
      </c>
      <c r="E1433" s="29">
        <v>97.0</v>
      </c>
      <c r="F1433" s="29">
        <v>0.0</v>
      </c>
      <c r="G1433" s="23" t="s">
        <v>294</v>
      </c>
      <c r="H1433" s="23" t="s">
        <v>1835</v>
      </c>
      <c r="I1433" s="29">
        <v>4178.0</v>
      </c>
      <c r="J1433" s="29">
        <v>7021.0</v>
      </c>
      <c r="K1433" s="29">
        <v>209264.0</v>
      </c>
      <c r="L1433" s="30">
        <f t="shared" si="8"/>
        <v>50087.12303</v>
      </c>
      <c r="M1433" s="23" t="s">
        <v>299</v>
      </c>
    </row>
    <row r="1434">
      <c r="A1434" s="64">
        <v>38504.0</v>
      </c>
      <c r="B1434" s="23" t="s">
        <v>293</v>
      </c>
      <c r="C1434" s="29">
        <v>9.0</v>
      </c>
      <c r="D1434" s="29">
        <v>13.0</v>
      </c>
      <c r="E1434" s="29">
        <v>97.0</v>
      </c>
      <c r="F1434" s="29">
        <v>1.0</v>
      </c>
      <c r="G1434" s="23" t="s">
        <v>294</v>
      </c>
      <c r="H1434" s="23" t="s">
        <v>2077</v>
      </c>
      <c r="I1434" s="29">
        <v>2903.0</v>
      </c>
      <c r="J1434" s="29">
        <v>4890.0</v>
      </c>
      <c r="K1434" s="29">
        <v>142898.0</v>
      </c>
      <c r="L1434" s="30">
        <f t="shared" si="8"/>
        <v>49224.25078</v>
      </c>
      <c r="M1434" s="23" t="s">
        <v>302</v>
      </c>
    </row>
    <row r="1435">
      <c r="A1435" s="64">
        <v>38504.0</v>
      </c>
      <c r="B1435" s="23" t="s">
        <v>293</v>
      </c>
      <c r="C1435" s="29">
        <v>9.0</v>
      </c>
      <c r="D1435" s="29">
        <v>13.0</v>
      </c>
      <c r="E1435" s="29">
        <v>97.0</v>
      </c>
      <c r="F1435" s="29">
        <v>3.0</v>
      </c>
      <c r="G1435" s="23" t="s">
        <v>294</v>
      </c>
      <c r="H1435" s="23" t="s">
        <v>2078</v>
      </c>
      <c r="I1435" s="29">
        <v>1275.0</v>
      </c>
      <c r="J1435" s="29">
        <v>2131.0</v>
      </c>
      <c r="K1435" s="29">
        <v>66366.0</v>
      </c>
      <c r="L1435" s="30">
        <f t="shared" si="8"/>
        <v>52051.76471</v>
      </c>
      <c r="M1435" s="23" t="s">
        <v>309</v>
      </c>
    </row>
    <row r="1436">
      <c r="A1436" s="64">
        <v>38504.0</v>
      </c>
      <c r="B1436" s="23" t="s">
        <v>293</v>
      </c>
      <c r="C1436" s="29">
        <v>9.0</v>
      </c>
      <c r="D1436" s="29">
        <v>13.0</v>
      </c>
      <c r="E1436" s="29">
        <v>98.0</v>
      </c>
      <c r="F1436" s="29">
        <v>0.0</v>
      </c>
      <c r="G1436" s="23" t="s">
        <v>294</v>
      </c>
      <c r="H1436" s="23" t="s">
        <v>2079</v>
      </c>
      <c r="I1436" s="29">
        <v>156.0</v>
      </c>
      <c r="J1436" s="29">
        <v>178.0</v>
      </c>
      <c r="K1436" s="29">
        <v>1449.0</v>
      </c>
      <c r="L1436" s="30">
        <f t="shared" si="8"/>
        <v>9288.461538</v>
      </c>
      <c r="M1436" s="23" t="s">
        <v>317</v>
      </c>
    </row>
    <row r="1437">
      <c r="A1437" s="64">
        <v>38504.0</v>
      </c>
      <c r="B1437" s="23" t="s">
        <v>293</v>
      </c>
      <c r="C1437" s="29">
        <v>9.0</v>
      </c>
      <c r="D1437" s="29">
        <v>13.0</v>
      </c>
      <c r="E1437" s="29">
        <v>9.0</v>
      </c>
      <c r="F1437" s="29">
        <v>13.0</v>
      </c>
      <c r="G1437" s="23" t="s">
        <v>294</v>
      </c>
      <c r="H1437" s="23" t="s">
        <v>1843</v>
      </c>
      <c r="I1437" s="29">
        <v>49467.0</v>
      </c>
      <c r="J1437" s="29">
        <v>108899.0</v>
      </c>
      <c r="K1437" s="29">
        <v>3585102.0</v>
      </c>
      <c r="L1437" s="30">
        <f t="shared" si="8"/>
        <v>72474.61944</v>
      </c>
      <c r="M1437" s="23" t="s">
        <v>320</v>
      </c>
    </row>
    <row r="1438">
      <c r="A1438" s="64">
        <v>38504.0</v>
      </c>
      <c r="B1438" s="23" t="s">
        <v>555</v>
      </c>
      <c r="C1438" s="29">
        <v>96.0</v>
      </c>
      <c r="D1438" s="29">
        <v>0.0</v>
      </c>
      <c r="E1438" s="29">
        <v>9.0</v>
      </c>
      <c r="F1438" s="29">
        <v>3.0</v>
      </c>
      <c r="G1438" s="23" t="s">
        <v>294</v>
      </c>
      <c r="H1438" s="23" t="s">
        <v>1564</v>
      </c>
      <c r="I1438" s="29">
        <v>16413.0</v>
      </c>
      <c r="J1438" s="29">
        <v>27815.0</v>
      </c>
      <c r="K1438" s="29">
        <v>927656.0</v>
      </c>
      <c r="L1438" s="30">
        <f t="shared" si="8"/>
        <v>56519.58813</v>
      </c>
      <c r="M1438" s="23" t="s">
        <v>296</v>
      </c>
    </row>
    <row r="1439">
      <c r="A1439" s="64">
        <v>38504.0</v>
      </c>
      <c r="B1439" s="23" t="s">
        <v>555</v>
      </c>
      <c r="C1439" s="29">
        <v>97.0</v>
      </c>
      <c r="D1439" s="29">
        <v>0.0</v>
      </c>
      <c r="E1439" s="29">
        <v>9.0</v>
      </c>
      <c r="F1439" s="29">
        <v>3.0</v>
      </c>
      <c r="G1439" s="23" t="s">
        <v>294</v>
      </c>
      <c r="H1439" s="23" t="s">
        <v>1564</v>
      </c>
      <c r="I1439" s="29">
        <v>16112.0</v>
      </c>
      <c r="J1439" s="29">
        <v>27211.0</v>
      </c>
      <c r="K1439" s="29">
        <v>915528.0</v>
      </c>
      <c r="L1439" s="30">
        <f t="shared" si="8"/>
        <v>56822.74081</v>
      </c>
      <c r="M1439" s="23" t="s">
        <v>299</v>
      </c>
    </row>
    <row r="1440">
      <c r="A1440" s="64">
        <v>38504.0</v>
      </c>
      <c r="B1440" s="23" t="s">
        <v>555</v>
      </c>
      <c r="C1440" s="29">
        <v>97.0</v>
      </c>
      <c r="D1440" s="29">
        <v>1.0</v>
      </c>
      <c r="E1440" s="29">
        <v>9.0</v>
      </c>
      <c r="F1440" s="29">
        <v>3.0</v>
      </c>
      <c r="G1440" s="23" t="s">
        <v>294</v>
      </c>
      <c r="H1440" s="23" t="s">
        <v>2072</v>
      </c>
      <c r="I1440" s="29">
        <v>6339.0</v>
      </c>
      <c r="J1440" s="29">
        <v>10245.0</v>
      </c>
      <c r="K1440" s="29">
        <v>326624.0</v>
      </c>
      <c r="L1440" s="30">
        <f t="shared" si="8"/>
        <v>51526.10822</v>
      </c>
      <c r="M1440" s="23" t="s">
        <v>302</v>
      </c>
    </row>
    <row r="1441">
      <c r="A1441" s="64">
        <v>38504.0</v>
      </c>
      <c r="B1441" s="23" t="s">
        <v>555</v>
      </c>
      <c r="C1441" s="29">
        <v>97.0</v>
      </c>
      <c r="D1441" s="29">
        <v>3.0</v>
      </c>
      <c r="E1441" s="29">
        <v>9.0</v>
      </c>
      <c r="F1441" s="29">
        <v>3.0</v>
      </c>
      <c r="G1441" s="23" t="s">
        <v>294</v>
      </c>
      <c r="H1441" s="23" t="s">
        <v>2073</v>
      </c>
      <c r="I1441" s="29">
        <v>9773.0</v>
      </c>
      <c r="J1441" s="29">
        <v>16966.0</v>
      </c>
      <c r="K1441" s="29">
        <v>588904.0</v>
      </c>
      <c r="L1441" s="30">
        <f t="shared" si="8"/>
        <v>60258.26256</v>
      </c>
      <c r="M1441" s="23" t="s">
        <v>309</v>
      </c>
    </row>
    <row r="1442">
      <c r="A1442" s="64">
        <v>38504.0</v>
      </c>
      <c r="B1442" s="23" t="s">
        <v>555</v>
      </c>
      <c r="C1442" s="29">
        <v>98.0</v>
      </c>
      <c r="D1442" s="29">
        <v>0.0</v>
      </c>
      <c r="E1442" s="29">
        <v>9.0</v>
      </c>
      <c r="F1442" s="29">
        <v>3.0</v>
      </c>
      <c r="G1442" s="23" t="s">
        <v>294</v>
      </c>
      <c r="H1442" s="23" t="s">
        <v>2074</v>
      </c>
      <c r="I1442" s="29">
        <v>301.0</v>
      </c>
      <c r="J1442" s="29">
        <v>604.0</v>
      </c>
      <c r="K1442" s="29">
        <v>12128.0</v>
      </c>
      <c r="L1442" s="30">
        <f t="shared" si="8"/>
        <v>40292.3588</v>
      </c>
      <c r="M1442" s="23" t="s">
        <v>317</v>
      </c>
    </row>
    <row r="1443">
      <c r="A1443" s="64">
        <v>38504.0</v>
      </c>
      <c r="B1443" s="23" t="s">
        <v>555</v>
      </c>
      <c r="C1443" s="29">
        <v>9.0</v>
      </c>
      <c r="D1443" s="29">
        <v>3.0</v>
      </c>
      <c r="E1443" s="29">
        <v>9.0</v>
      </c>
      <c r="F1443" s="29">
        <v>3.0</v>
      </c>
      <c r="G1443" s="23" t="s">
        <v>294</v>
      </c>
      <c r="H1443" s="23" t="s">
        <v>2075</v>
      </c>
      <c r="I1443" s="29">
        <v>327713.0</v>
      </c>
      <c r="J1443" s="29">
        <v>684253.0</v>
      </c>
      <c r="K1443" s="29">
        <v>2.2492907E7</v>
      </c>
      <c r="L1443" s="30">
        <f t="shared" si="8"/>
        <v>68635.99247</v>
      </c>
      <c r="M1443" s="23" t="s">
        <v>320</v>
      </c>
    </row>
    <row r="1444">
      <c r="A1444" s="64">
        <v>38504.0</v>
      </c>
      <c r="B1444" s="23" t="s">
        <v>555</v>
      </c>
      <c r="C1444" s="29">
        <v>96.0</v>
      </c>
      <c r="D1444" s="29">
        <v>0.0</v>
      </c>
      <c r="E1444" s="29">
        <v>9.0</v>
      </c>
      <c r="F1444" s="29">
        <v>13.0</v>
      </c>
      <c r="G1444" s="23" t="s">
        <v>294</v>
      </c>
      <c r="H1444" s="23" t="s">
        <v>2076</v>
      </c>
      <c r="I1444" s="29">
        <v>4247.0</v>
      </c>
      <c r="J1444" s="29">
        <v>6833.0</v>
      </c>
      <c r="K1444" s="29">
        <v>221007.0</v>
      </c>
      <c r="L1444" s="30">
        <f t="shared" si="8"/>
        <v>52038.38003</v>
      </c>
      <c r="M1444" s="23" t="s">
        <v>296</v>
      </c>
    </row>
    <row r="1445">
      <c r="A1445" s="64">
        <v>38504.0</v>
      </c>
      <c r="B1445" s="23" t="s">
        <v>555</v>
      </c>
      <c r="C1445" s="29">
        <v>97.0</v>
      </c>
      <c r="D1445" s="29">
        <v>0.0</v>
      </c>
      <c r="E1445" s="29">
        <v>9.0</v>
      </c>
      <c r="F1445" s="29">
        <v>13.0</v>
      </c>
      <c r="G1445" s="23" t="s">
        <v>294</v>
      </c>
      <c r="H1445" s="23" t="s">
        <v>1835</v>
      </c>
      <c r="I1445" s="29">
        <v>4213.0</v>
      </c>
      <c r="J1445" s="29">
        <v>6778.0</v>
      </c>
      <c r="K1445" s="29">
        <v>219860.0</v>
      </c>
      <c r="L1445" s="30">
        <f t="shared" si="8"/>
        <v>52186.09067</v>
      </c>
      <c r="M1445" s="23" t="s">
        <v>299</v>
      </c>
    </row>
    <row r="1446">
      <c r="A1446" s="64">
        <v>38504.0</v>
      </c>
      <c r="B1446" s="23" t="s">
        <v>555</v>
      </c>
      <c r="C1446" s="29">
        <v>97.0</v>
      </c>
      <c r="D1446" s="29">
        <v>1.0</v>
      </c>
      <c r="E1446" s="29">
        <v>9.0</v>
      </c>
      <c r="F1446" s="29">
        <v>13.0</v>
      </c>
      <c r="G1446" s="23" t="s">
        <v>294</v>
      </c>
      <c r="H1446" s="23" t="s">
        <v>2077</v>
      </c>
      <c r="I1446" s="29">
        <v>2558.0</v>
      </c>
      <c r="J1446" s="29">
        <v>3989.0</v>
      </c>
      <c r="K1446" s="29">
        <v>118842.0</v>
      </c>
      <c r="L1446" s="30">
        <f t="shared" si="8"/>
        <v>46458.95231</v>
      </c>
      <c r="M1446" s="23" t="s">
        <v>302</v>
      </c>
    </row>
    <row r="1447">
      <c r="A1447" s="64">
        <v>38504.0</v>
      </c>
      <c r="B1447" s="23" t="s">
        <v>555</v>
      </c>
      <c r="C1447" s="29">
        <v>97.0</v>
      </c>
      <c r="D1447" s="29">
        <v>3.0</v>
      </c>
      <c r="E1447" s="29">
        <v>9.0</v>
      </c>
      <c r="F1447" s="29">
        <v>13.0</v>
      </c>
      <c r="G1447" s="23" t="s">
        <v>294</v>
      </c>
      <c r="H1447" s="23" t="s">
        <v>2078</v>
      </c>
      <c r="I1447" s="29">
        <v>1655.0</v>
      </c>
      <c r="J1447" s="29">
        <v>2789.0</v>
      </c>
      <c r="K1447" s="29">
        <v>101018.0</v>
      </c>
      <c r="L1447" s="30">
        <f t="shared" si="8"/>
        <v>61038.06647</v>
      </c>
      <c r="M1447" s="23" t="s">
        <v>309</v>
      </c>
    </row>
    <row r="1448">
      <c r="A1448" s="64">
        <v>38504.0</v>
      </c>
      <c r="B1448" s="23" t="s">
        <v>555</v>
      </c>
      <c r="C1448" s="29">
        <v>98.0</v>
      </c>
      <c r="D1448" s="29">
        <v>0.0</v>
      </c>
      <c r="E1448" s="29">
        <v>9.0</v>
      </c>
      <c r="F1448" s="29">
        <v>13.0</v>
      </c>
      <c r="G1448" s="23" t="s">
        <v>294</v>
      </c>
      <c r="H1448" s="23" t="s">
        <v>2079</v>
      </c>
      <c r="I1448" s="29">
        <v>34.0</v>
      </c>
      <c r="J1448" s="29">
        <v>55.0</v>
      </c>
      <c r="K1448" s="29">
        <v>1148.0</v>
      </c>
      <c r="L1448" s="30">
        <f t="shared" si="8"/>
        <v>33764.70588</v>
      </c>
      <c r="M1448" s="23" t="s">
        <v>317</v>
      </c>
    </row>
    <row r="1449">
      <c r="A1449" s="64">
        <v>38504.0</v>
      </c>
      <c r="B1449" s="23" t="s">
        <v>555</v>
      </c>
      <c r="C1449" s="29">
        <v>9.0</v>
      </c>
      <c r="D1449" s="29">
        <v>13.0</v>
      </c>
      <c r="E1449" s="29">
        <v>9.0</v>
      </c>
      <c r="F1449" s="29">
        <v>13.0</v>
      </c>
      <c r="G1449" s="23" t="s">
        <v>294</v>
      </c>
      <c r="H1449" s="23" t="s">
        <v>1843</v>
      </c>
      <c r="I1449" s="29">
        <v>49467.0</v>
      </c>
      <c r="J1449" s="29">
        <v>108899.0</v>
      </c>
      <c r="K1449" s="29">
        <v>3585102.0</v>
      </c>
      <c r="L1449" s="30">
        <f t="shared" si="8"/>
        <v>72474.61944</v>
      </c>
      <c r="M1449" s="23" t="s">
        <v>320</v>
      </c>
    </row>
  </sheetData>
  <hyperlinks>
    <hyperlink r:id="rId1" ref="F5"/>
  </hyperlin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23" t="s">
        <v>232</v>
      </c>
      <c r="B1" s="23" t="s">
        <v>233</v>
      </c>
      <c r="C1" s="23" t="s">
        <v>234</v>
      </c>
      <c r="D1" s="23" t="s">
        <v>235</v>
      </c>
      <c r="E1" s="23" t="s">
        <v>236</v>
      </c>
      <c r="F1" s="23" t="s">
        <v>237</v>
      </c>
      <c r="G1" s="24"/>
      <c r="H1" s="12" t="str">
        <f>HYPERLINK("http://www.coa.cga.ct.gov/images/pdf/HousingPolicyBrief.pdf","Source: Housing Policy Brief, Legislative Commission on Aging, CRCOG and CCAPA")</f>
        <v>Source: Housing Policy Brief, Legislative Commission on Aging, CRCOG and CCAPA</v>
      </c>
    </row>
    <row r="2">
      <c r="A2" s="23" t="s">
        <v>238</v>
      </c>
      <c r="B2" s="25">
        <v>0.35</v>
      </c>
      <c r="C2" s="25">
        <v>0.04</v>
      </c>
      <c r="D2" s="25">
        <v>0.47</v>
      </c>
      <c r="E2" s="25">
        <v>0.59</v>
      </c>
      <c r="F2" s="25">
        <v>0.12</v>
      </c>
      <c r="H2" s="15" t="s">
        <v>239</v>
      </c>
    </row>
    <row r="3">
      <c r="A3" s="23" t="s">
        <v>240</v>
      </c>
      <c r="B3" s="25">
        <v>0.41</v>
      </c>
      <c r="C3" s="25">
        <v>0.08</v>
      </c>
      <c r="D3" s="25">
        <v>0.4</v>
      </c>
      <c r="E3" s="25">
        <v>0.44</v>
      </c>
      <c r="F3" s="25">
        <v>0.04</v>
      </c>
    </row>
    <row r="4">
      <c r="A4" s="23" t="s">
        <v>241</v>
      </c>
      <c r="B4" s="25">
        <v>0.51</v>
      </c>
      <c r="C4" s="25">
        <v>0.03</v>
      </c>
      <c r="D4" s="25">
        <v>0.25</v>
      </c>
      <c r="E4" s="25">
        <v>0.41</v>
      </c>
      <c r="F4" s="25">
        <v>0.16</v>
      </c>
    </row>
    <row r="5">
      <c r="A5" s="23" t="s">
        <v>246</v>
      </c>
      <c r="B5" s="25">
        <v>0.51</v>
      </c>
      <c r="C5" s="25">
        <v>0.09</v>
      </c>
      <c r="D5" s="25">
        <v>0.25</v>
      </c>
      <c r="E5" s="25">
        <v>0.45</v>
      </c>
      <c r="F5" s="25">
        <v>0.2</v>
      </c>
    </row>
    <row r="6">
      <c r="A6" s="23" t="s">
        <v>248</v>
      </c>
      <c r="B6" s="25">
        <v>0.53</v>
      </c>
      <c r="C6" s="25">
        <v>0.13</v>
      </c>
      <c r="D6" s="25">
        <v>0.32</v>
      </c>
      <c r="E6" s="25">
        <v>0.39</v>
      </c>
      <c r="F6" s="25">
        <v>0.07</v>
      </c>
    </row>
  </sheetData>
  <drawing r:id="rId1"/>
</worksheet>
</file>