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cogfoundation-my.sharepoint.com/personal/rnichols_crcog_org/Documents/Documents/CCSWA/Finance/"/>
    </mc:Choice>
  </mc:AlternateContent>
  <xr:revisionPtr revIDLastSave="3" documentId="8_{9382C6DB-D0FD-4844-B130-CA3D88579F31}" xr6:coauthVersionLast="47" xr6:coauthVersionMax="47" xr10:uidLastSave="{3C5C3D95-4BD9-4EFF-B555-B7C0E4358560}"/>
  <bookViews>
    <workbookView xWindow="-110" yWindow="-110" windowWidth="19420" windowHeight="11500" tabRatio="736" firstSheet="1" activeTab="1" xr2:uid="{00000000-000D-0000-FFFF-FFFF00000000}"/>
  </bookViews>
  <sheets>
    <sheet name="P" sheetId="12" r:id="rId1"/>
    <sheet name="FY2627" sheetId="6" r:id="rId2"/>
    <sheet name="RWA Project" sheetId="13" r:id="rId3"/>
    <sheet name="SMMR2" sheetId="14" r:id="rId4"/>
  </sheets>
  <definedNames>
    <definedName name="Base">'FY2627'!$F$21</definedName>
    <definedName name="_xlnm.Print_Area" localSheetId="1">'FY2627'!#REF!</definedName>
    <definedName name="_xlnm.Print_Area" localSheetId="0">P!$B$1:$E$21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  <c r="C19" i="6"/>
  <c r="D19" i="6"/>
  <c r="E7" i="6"/>
  <c r="G19" i="6"/>
  <c r="E19" i="6"/>
  <c r="F20" i="12" l="1"/>
  <c r="E23" i="6" l="1"/>
  <c r="E20" i="12"/>
  <c r="C20" i="12"/>
  <c r="D6" i="12" s="1"/>
  <c r="D7" i="12"/>
  <c r="D9" i="12" l="1"/>
  <c r="D12" i="12"/>
  <c r="D13" i="12"/>
  <c r="D10" i="12"/>
  <c r="D14" i="12"/>
  <c r="D17" i="12"/>
  <c r="D18" i="12"/>
  <c r="D8" i="12"/>
  <c r="D16" i="12"/>
  <c r="D11" i="12"/>
  <c r="D15" i="12"/>
  <c r="D19" i="12"/>
  <c r="G5" i="6" l="1"/>
</calcChain>
</file>

<file path=xl/sharedStrings.xml><?xml version="1.0" encoding="utf-8"?>
<sst xmlns="http://schemas.openxmlformats.org/spreadsheetml/2006/main" count="76" uniqueCount="52">
  <si>
    <t>Member</t>
  </si>
  <si>
    <t>Population</t>
  </si>
  <si>
    <t>Percent of Total Population</t>
  </si>
  <si>
    <t>No. Votes</t>
  </si>
  <si>
    <t>Membership Assessment</t>
  </si>
  <si>
    <t>Avon</t>
  </si>
  <si>
    <t>Bloomfield</t>
  </si>
  <si>
    <t>Bolton</t>
  </si>
  <si>
    <t>Cromwell</t>
  </si>
  <si>
    <t>East Granby</t>
  </si>
  <si>
    <t>Enfield</t>
  </si>
  <si>
    <t>Farmington</t>
  </si>
  <si>
    <t>Glastonbury</t>
  </si>
  <si>
    <t>Granby</t>
  </si>
  <si>
    <t>Hartford</t>
  </si>
  <si>
    <t>Manchester</t>
  </si>
  <si>
    <t>Simsbury</t>
  </si>
  <si>
    <t>South Windsor</t>
  </si>
  <si>
    <t>Wethersfield</t>
  </si>
  <si>
    <t>Total</t>
  </si>
  <si>
    <t>Revenues</t>
  </si>
  <si>
    <t>Description</t>
  </si>
  <si>
    <t>FY 2023/2024 Actuals</t>
  </si>
  <si>
    <t>FY 2024/2025 Estimates</t>
  </si>
  <si>
    <t>Use of Accumulated Balance</t>
  </si>
  <si>
    <t>CCSWA-Membership Fees</t>
  </si>
  <si>
    <t>TOTAL REVENUES</t>
  </si>
  <si>
    <t>Expenses</t>
  </si>
  <si>
    <t>CRCOG Admin Costs</t>
  </si>
  <si>
    <t>Legal Expenses</t>
  </si>
  <si>
    <t>Technical Services</t>
  </si>
  <si>
    <t>Contingency</t>
  </si>
  <si>
    <t>TOTAL EXPENSES</t>
  </si>
  <si>
    <t>Est. Beginning Fund Balance</t>
  </si>
  <si>
    <t>Est. Change in Fund Balance</t>
  </si>
  <si>
    <t>Est. Ending Fund Balance</t>
  </si>
  <si>
    <t>Assessment</t>
  </si>
  <si>
    <t>CCSWA FY 2026-2027 Proposed Budget</t>
  </si>
  <si>
    <t>FY 2023/2024 Estimates</t>
  </si>
  <si>
    <t>FY 2024/2025 Actuals</t>
  </si>
  <si>
    <t>FY 2026/2027 Proposed Budget</t>
  </si>
  <si>
    <t xml:space="preserve">RWA Project Funding </t>
  </si>
  <si>
    <t>(assumes no change in fee structure/1 new member)</t>
  </si>
  <si>
    <t>FY2024/2025 Actuals</t>
  </si>
  <si>
    <t xml:space="preserve">$150,000 Legal/Technical </t>
  </si>
  <si>
    <t>$420,000 Staffing/Operations</t>
  </si>
  <si>
    <t>$</t>
  </si>
  <si>
    <t>Thru Q2 2027, RWA Grant Project (with requested allocation amendments from DEEP)</t>
  </si>
  <si>
    <t>Thru Q2 2028, SMMRW Grant = $440,300</t>
  </si>
  <si>
    <t>*CCSWA Funds invested in STIF Acct as of 2025</t>
  </si>
  <si>
    <r>
      <t xml:space="preserve">Annual Membership Dues </t>
    </r>
    <r>
      <rPr>
        <sz val="12"/>
        <color rgb="FF000000"/>
        <rFont val="Calibri"/>
        <family val="2"/>
      </rPr>
      <t>*assuming no change in fee structure/no new members</t>
    </r>
  </si>
  <si>
    <t>Population and Membership Levels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</si>
</sst>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;\-#,##0.00"/>
    <numFmt numFmtId="165" formatCode="_(* #,##0.0_);_(* \(#,##0.0\);_(* &quot;-&quot;??_);_(@_)"/>
    <numFmt numFmtId="166" formatCode="_(* #,##0_);_(* \(#,##0\);_(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0.0%"/>
    <numFmt numFmtId="170" formatCode="_([$$-409]* #,##0_);_([$$-409]* \(#,##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name val="Arial"/>
      <family val="2"/>
    </font>
    <font>
      <sz val="9.85"/>
      <color indexed="8"/>
      <name val="Times New Roman"/>
      <family val="1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26"/>
      <color indexed="8"/>
      <name val="Calibri"/>
      <family val="2"/>
    </font>
    <font>
      <sz val="26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indexed="8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43" fontId="0" fillId="0" borderId="0" xfId="0" applyNumberFormat="1"/>
    <xf numFmtId="0" fontId="0" fillId="0" borderId="1" xfId="0" applyBorder="1"/>
    <xf numFmtId="168" fontId="0" fillId="0" borderId="0" xfId="0" applyNumberFormat="1"/>
    <xf numFmtId="43" fontId="0" fillId="0" borderId="0" xfId="1" applyFont="1" applyFill="1" applyBorder="1"/>
    <xf numFmtId="166" fontId="0" fillId="0" borderId="0" xfId="1" applyNumberFormat="1" applyFont="1" applyFill="1" applyBorder="1"/>
    <xf numFmtId="166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166" fontId="3" fillId="0" borderId="0" xfId="0" applyNumberFormat="1" applyFont="1"/>
    <xf numFmtId="43" fontId="1" fillId="0" borderId="0" xfId="5" applyFont="1" applyFill="1"/>
    <xf numFmtId="10" fontId="1" fillId="0" borderId="0" xfId="6" applyNumberFormat="1" applyFont="1" applyFill="1"/>
    <xf numFmtId="10" fontId="1" fillId="0" borderId="1" xfId="6" applyNumberFormat="1" applyFont="1" applyFill="1" applyBorder="1"/>
    <xf numFmtId="166" fontId="0" fillId="0" borderId="0" xfId="5" applyNumberFormat="1" applyFont="1"/>
    <xf numFmtId="167" fontId="0" fillId="0" borderId="0" xfId="5" applyNumberFormat="1" applyFont="1"/>
    <xf numFmtId="165" fontId="0" fillId="0" borderId="0" xfId="5" applyNumberFormat="1" applyFont="1"/>
    <xf numFmtId="0" fontId="0" fillId="2" borderId="0" xfId="0" applyFill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66" fontId="1" fillId="2" borderId="0" xfId="5" applyNumberFormat="1" applyFont="1" applyFill="1"/>
    <xf numFmtId="166" fontId="0" fillId="2" borderId="1" xfId="0" applyNumberFormat="1" applyFill="1" applyBorder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43" fontId="4" fillId="0" borderId="0" xfId="0" applyNumberFormat="1" applyFont="1" applyAlignment="1">
      <alignment horizontal="center" vertical="center" wrapText="1"/>
    </xf>
    <xf numFmtId="169" fontId="0" fillId="0" borderId="0" xfId="4" applyNumberFormat="1" applyFont="1" applyFill="1" applyBorder="1"/>
    <xf numFmtId="0" fontId="9" fillId="0" borderId="0" xfId="0" applyFont="1"/>
    <xf numFmtId="44" fontId="0" fillId="0" borderId="0" xfId="7" applyFont="1" applyFill="1" applyBorder="1"/>
    <xf numFmtId="44" fontId="12" fillId="0" borderId="0" xfId="7" applyFont="1" applyFill="1" applyBorder="1"/>
    <xf numFmtId="44" fontId="0" fillId="0" borderId="0" xfId="7" applyFont="1"/>
    <xf numFmtId="44" fontId="3" fillId="0" borderId="0" xfId="7" applyFont="1" applyAlignment="1">
      <alignment horizontal="right"/>
    </xf>
    <xf numFmtId="44" fontId="9" fillId="0" borderId="0" xfId="7" applyFont="1" applyFill="1" applyBorder="1"/>
    <xf numFmtId="44" fontId="3" fillId="0" borderId="0" xfId="7" applyFont="1" applyAlignment="1">
      <alignment horizontal="center"/>
    </xf>
    <xf numFmtId="44" fontId="11" fillId="0" borderId="0" xfId="7" applyFont="1" applyAlignment="1">
      <alignment horizontal="center"/>
    </xf>
    <xf numFmtId="44" fontId="3" fillId="0" borderId="0" xfId="7" applyFont="1" applyAlignment="1">
      <alignment horizontal="center" wrapText="1"/>
    </xf>
    <xf numFmtId="44" fontId="3" fillId="0" borderId="0" xfId="7" applyFont="1"/>
    <xf numFmtId="44" fontId="3" fillId="0" borderId="0" xfId="7" applyFont="1" applyFill="1" applyBorder="1"/>
    <xf numFmtId="44" fontId="3" fillId="0" borderId="0" xfId="7" applyFont="1" applyFill="1"/>
    <xf numFmtId="0" fontId="14" fillId="0" borderId="0" xfId="0" applyFont="1" applyAlignment="1">
      <alignment horizontal="center" vertical="center"/>
    </xf>
    <xf numFmtId="44" fontId="14" fillId="0" borderId="0" xfId="7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4" fontId="0" fillId="2" borderId="0" xfId="7" applyFont="1" applyFill="1" applyBorder="1"/>
    <xf numFmtId="44" fontId="3" fillId="2" borderId="0" xfId="7" applyFont="1" applyFill="1" applyAlignment="1">
      <alignment horizontal="center" wrapText="1"/>
    </xf>
    <xf numFmtId="44" fontId="3" fillId="2" borderId="0" xfId="7" applyFont="1" applyFill="1"/>
    <xf numFmtId="44" fontId="3" fillId="2" borderId="0" xfId="7" applyFont="1" applyFill="1" applyBorder="1"/>
    <xf numFmtId="44" fontId="16" fillId="0" borderId="0" xfId="7" applyFont="1" applyFill="1" applyBorder="1"/>
    <xf numFmtId="44" fontId="0" fillId="0" borderId="0" xfId="7" applyFont="1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center" wrapText="1"/>
    </xf>
    <xf numFmtId="170" fontId="24" fillId="0" borderId="0" xfId="1" applyNumberFormat="1" applyFont="1" applyFill="1" applyBorder="1"/>
    <xf numFmtId="0" fontId="25" fillId="0" borderId="0" xfId="0" applyFont="1"/>
    <xf numFmtId="0" fontId="24" fillId="0" borderId="0" xfId="0" applyFont="1" applyAlignment="1">
      <alignment horizontal="left"/>
    </xf>
    <xf numFmtId="44" fontId="22" fillId="0" borderId="0" xfId="0" applyNumberFormat="1" applyFont="1"/>
  </cellXfs>
  <cellStyles count="8">
    <cellStyle name="Comma" xfId="1" builtinId="3"/>
    <cellStyle name="Comma 2" xfId="2" xr:uid="{00000000-0005-0000-0000-000001000000}"/>
    <cellStyle name="Comma 3" xfId="5" xr:uid="{E3E43A87-4F7C-4FE5-8466-3B96267C2289}"/>
    <cellStyle name="Currency" xfId="7" builtinId="4"/>
    <cellStyle name="Normal" xfId="0" builtinId="0"/>
    <cellStyle name="Normal 2" xfId="3" xr:uid="{00000000-0005-0000-0000-000004000000}"/>
    <cellStyle name="Percent" xfId="4" builtinId="5"/>
    <cellStyle name="Percent 2" xfId="6" xr:uid="{81518239-78AA-4F48-8A85-7727FF3DC0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3773-2FA4-40E7-8FA6-C5914846F823}">
  <dimension ref="A1:F52"/>
  <sheetViews>
    <sheetView workbookViewId="0">
      <selection activeCell="I11" sqref="I11"/>
    </sheetView>
  </sheetViews>
  <sheetFormatPr defaultRowHeight="14.5" x14ac:dyDescent="0.35"/>
  <cols>
    <col min="2" max="2" width="15.7265625" customWidth="1"/>
    <col min="3" max="3" width="12.81640625" customWidth="1"/>
    <col min="4" max="4" width="11" customWidth="1"/>
    <col min="5" max="5" width="8.26953125" customWidth="1"/>
    <col min="6" max="6" width="12.81640625" customWidth="1"/>
  </cols>
  <sheetData>
    <row r="1" spans="1:6" x14ac:dyDescent="0.35">
      <c r="A1" s="1" t="s">
        <v>51</v>
      </c>
    </row>
    <row r="2" spans="1:6" x14ac:dyDescent="0.35">
      <c r="B2" s="1"/>
    </row>
    <row r="4" spans="1:6" s="18" customFormat="1" ht="43.5" x14ac:dyDescent="0.35">
      <c r="B4" s="19" t="s">
        <v>0</v>
      </c>
      <c r="C4" s="8" t="s">
        <v>1</v>
      </c>
      <c r="D4" s="8" t="s">
        <v>2</v>
      </c>
      <c r="E4" s="8" t="s">
        <v>3</v>
      </c>
      <c r="F4" s="8" t="s">
        <v>4</v>
      </c>
    </row>
    <row r="5" spans="1:6" x14ac:dyDescent="0.35">
      <c r="C5" s="11"/>
      <c r="D5" s="11"/>
      <c r="F5" s="11"/>
    </row>
    <row r="6" spans="1:6" x14ac:dyDescent="0.35">
      <c r="B6" t="s">
        <v>5</v>
      </c>
      <c r="C6" s="20">
        <v>18302</v>
      </c>
      <c r="D6" s="12">
        <f t="shared" ref="D6:D19" si="0">C6/C$20</f>
        <v>4.1901718011648777E-2</v>
      </c>
      <c r="E6" s="17">
        <v>3</v>
      </c>
      <c r="F6" s="20"/>
    </row>
    <row r="7" spans="1:6" x14ac:dyDescent="0.35">
      <c r="B7" t="s">
        <v>6</v>
      </c>
      <c r="C7" s="20">
        <v>21301</v>
      </c>
      <c r="D7" s="12">
        <f t="shared" si="0"/>
        <v>4.8767812007765851E-2</v>
      </c>
      <c r="E7" s="17">
        <v>3</v>
      </c>
      <c r="F7" s="20"/>
    </row>
    <row r="8" spans="1:6" x14ac:dyDescent="0.35">
      <c r="B8" t="s">
        <v>7</v>
      </c>
      <c r="C8" s="20">
        <v>4890</v>
      </c>
      <c r="D8" s="12">
        <f t="shared" si="0"/>
        <v>1.1195465035349281E-2</v>
      </c>
      <c r="E8" s="17">
        <v>2</v>
      </c>
      <c r="F8" s="20"/>
    </row>
    <row r="9" spans="1:6" x14ac:dyDescent="0.35">
      <c r="B9" t="s">
        <v>8</v>
      </c>
      <c r="C9" s="20">
        <v>13905</v>
      </c>
      <c r="D9" s="12">
        <f t="shared" si="0"/>
        <v>3.1834957324444121E-2</v>
      </c>
      <c r="E9" s="17">
        <v>3</v>
      </c>
      <c r="F9" s="20"/>
    </row>
    <row r="10" spans="1:6" x14ac:dyDescent="0.35">
      <c r="B10" t="s">
        <v>9</v>
      </c>
      <c r="C10" s="20">
        <v>5147</v>
      </c>
      <c r="D10" s="12">
        <f t="shared" si="0"/>
        <v>1.1783856551522033E-2</v>
      </c>
      <c r="E10" s="17">
        <v>2</v>
      </c>
      <c r="F10" s="20"/>
    </row>
    <row r="11" spans="1:6" x14ac:dyDescent="0.35">
      <c r="B11" t="s">
        <v>10</v>
      </c>
      <c r="C11" s="20">
        <v>44466</v>
      </c>
      <c r="D11" s="12">
        <f t="shared" si="0"/>
        <v>0.10180317960364849</v>
      </c>
      <c r="E11" s="17">
        <v>4</v>
      </c>
      <c r="F11" s="20"/>
    </row>
    <row r="12" spans="1:6" x14ac:dyDescent="0.35">
      <c r="B12" t="s">
        <v>11</v>
      </c>
      <c r="C12" s="20">
        <v>25506</v>
      </c>
      <c r="D12" s="12">
        <f t="shared" si="0"/>
        <v>5.8394996153705261E-2</v>
      </c>
      <c r="E12" s="17">
        <v>4</v>
      </c>
      <c r="F12" s="20"/>
    </row>
    <row r="13" spans="1:6" x14ac:dyDescent="0.35">
      <c r="B13" s="9" t="s">
        <v>12</v>
      </c>
      <c r="C13" s="20">
        <v>34491</v>
      </c>
      <c r="D13" s="12">
        <f t="shared" si="0"/>
        <v>7.8965804608227413E-2</v>
      </c>
      <c r="E13" s="17">
        <v>4</v>
      </c>
      <c r="F13" s="20"/>
    </row>
    <row r="14" spans="1:6" x14ac:dyDescent="0.35">
      <c r="B14" t="s">
        <v>13</v>
      </c>
      <c r="C14" s="20">
        <v>11375</v>
      </c>
      <c r="D14" s="12">
        <f t="shared" si="0"/>
        <v>2.6042620608813509E-2</v>
      </c>
      <c r="E14" s="17">
        <v>3</v>
      </c>
      <c r="F14" s="20"/>
    </row>
    <row r="15" spans="1:6" x14ac:dyDescent="0.35">
      <c r="B15" t="s">
        <v>14</v>
      </c>
      <c r="C15" s="20">
        <v>122587</v>
      </c>
      <c r="D15" s="12">
        <f t="shared" si="0"/>
        <v>0.28065817429209861</v>
      </c>
      <c r="E15" s="17">
        <v>5</v>
      </c>
      <c r="F15" s="20"/>
    </row>
    <row r="16" spans="1:6" x14ac:dyDescent="0.35">
      <c r="B16" t="s">
        <v>15</v>
      </c>
      <c r="C16" s="20">
        <v>57699</v>
      </c>
      <c r="D16" s="12">
        <f t="shared" si="0"/>
        <v>0.13209961903366424</v>
      </c>
      <c r="E16" s="17">
        <v>5</v>
      </c>
      <c r="F16" s="20"/>
    </row>
    <row r="17" spans="2:6" x14ac:dyDescent="0.35">
      <c r="B17" t="s">
        <v>16</v>
      </c>
      <c r="C17" s="20">
        <v>24979</v>
      </c>
      <c r="D17" s="12">
        <f t="shared" si="0"/>
        <v>5.7188450126378257E-2</v>
      </c>
      <c r="E17" s="17">
        <v>4</v>
      </c>
      <c r="F17" s="20"/>
    </row>
    <row r="18" spans="2:6" x14ac:dyDescent="0.35">
      <c r="B18" s="9" t="s">
        <v>17</v>
      </c>
      <c r="C18" s="20">
        <v>26054</v>
      </c>
      <c r="D18" s="12">
        <f t="shared" si="0"/>
        <v>5.9649620865233156E-2</v>
      </c>
      <c r="E18" s="17">
        <v>4</v>
      </c>
      <c r="F18" s="20"/>
    </row>
    <row r="19" spans="2:6" x14ac:dyDescent="0.35">
      <c r="B19" s="3" t="s">
        <v>18</v>
      </c>
      <c r="C19" s="21">
        <v>26082</v>
      </c>
      <c r="D19" s="13">
        <f t="shared" si="0"/>
        <v>5.971372577750101E-2</v>
      </c>
      <c r="E19" s="22">
        <v>4</v>
      </c>
      <c r="F19" s="21"/>
    </row>
    <row r="20" spans="2:6" x14ac:dyDescent="0.35">
      <c r="B20" s="1" t="s">
        <v>19</v>
      </c>
      <c r="C20" s="10">
        <f>SUM(C6:C19)</f>
        <v>436784</v>
      </c>
      <c r="D20" s="10"/>
      <c r="E20" s="1">
        <f>SUM(E6:E19)</f>
        <v>50</v>
      </c>
      <c r="F20" s="10">
        <f>SUM(F6:F19)</f>
        <v>0</v>
      </c>
    </row>
    <row r="21" spans="2:6" x14ac:dyDescent="0.35">
      <c r="C21" s="7"/>
      <c r="D21" s="7"/>
      <c r="F21" s="7"/>
    </row>
    <row r="22" spans="2:6" x14ac:dyDescent="0.35">
      <c r="C22" s="7"/>
      <c r="D22" s="7"/>
      <c r="F22" s="7"/>
    </row>
    <row r="25" spans="2:6" x14ac:dyDescent="0.35">
      <c r="C25" s="14"/>
      <c r="F25" s="14"/>
    </row>
    <row r="26" spans="2:6" x14ac:dyDescent="0.35">
      <c r="C26" s="14"/>
      <c r="F26" s="14"/>
    </row>
    <row r="27" spans="2:6" x14ac:dyDescent="0.35">
      <c r="C27" s="15"/>
      <c r="F27" s="15"/>
    </row>
    <row r="28" spans="2:6" x14ac:dyDescent="0.35">
      <c r="C28" s="14"/>
      <c r="F28" s="14"/>
    </row>
    <row r="29" spans="2:6" x14ac:dyDescent="0.35">
      <c r="C29" s="14"/>
      <c r="F29" s="14"/>
    </row>
    <row r="30" spans="2:6" x14ac:dyDescent="0.35">
      <c r="C30" s="14"/>
      <c r="F30" s="14"/>
    </row>
    <row r="31" spans="2:6" x14ac:dyDescent="0.35">
      <c r="C31" s="16"/>
      <c r="F31" s="16"/>
    </row>
    <row r="32" spans="2:6" x14ac:dyDescent="0.35">
      <c r="C32" s="15"/>
      <c r="F32" s="15"/>
    </row>
    <row r="35" spans="3:6" x14ac:dyDescent="0.35">
      <c r="C35" s="14"/>
      <c r="F35" s="14"/>
    </row>
    <row r="36" spans="3:6" x14ac:dyDescent="0.35">
      <c r="C36" s="14"/>
      <c r="F36" s="14"/>
    </row>
    <row r="37" spans="3:6" x14ac:dyDescent="0.35">
      <c r="C37" s="15"/>
      <c r="F37" s="15"/>
    </row>
    <row r="38" spans="3:6" x14ac:dyDescent="0.35">
      <c r="C38" s="14"/>
      <c r="F38" s="14"/>
    </row>
    <row r="39" spans="3:6" x14ac:dyDescent="0.35">
      <c r="C39" s="14"/>
      <c r="F39" s="14"/>
    </row>
    <row r="40" spans="3:6" x14ac:dyDescent="0.35">
      <c r="C40" s="14"/>
      <c r="F40" s="14"/>
    </row>
    <row r="41" spans="3:6" x14ac:dyDescent="0.35">
      <c r="C41" s="14"/>
      <c r="F41" s="14"/>
    </row>
    <row r="42" spans="3:6" x14ac:dyDescent="0.35">
      <c r="C42" s="15"/>
      <c r="F42" s="15"/>
    </row>
    <row r="44" spans="3:6" x14ac:dyDescent="0.35">
      <c r="C44" s="4"/>
      <c r="F44" s="4"/>
    </row>
    <row r="48" spans="3:6" x14ac:dyDescent="0.35">
      <c r="C48" s="14"/>
      <c r="F48" s="14"/>
    </row>
    <row r="49" spans="3:6" x14ac:dyDescent="0.35">
      <c r="C49" s="2"/>
      <c r="F49" s="2"/>
    </row>
    <row r="50" spans="3:6" x14ac:dyDescent="0.35">
      <c r="C50" s="2"/>
      <c r="F50" s="2"/>
    </row>
    <row r="51" spans="3:6" x14ac:dyDescent="0.35">
      <c r="C51" s="2"/>
      <c r="F51" s="2"/>
    </row>
    <row r="52" spans="3:6" x14ac:dyDescent="0.35">
      <c r="C52" s="2"/>
      <c r="F52" s="2"/>
    </row>
  </sheetData>
  <pageMargins left="0.75" right="0.75" top="0.75" bottom="1" header="0.39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6"/>
  <sheetViews>
    <sheetView tabSelected="1" view="pageLayout" topLeftCell="A28" zoomScale="102" zoomScaleNormal="100" zoomScalePageLayoutView="102" workbookViewId="0">
      <selection activeCell="D43" sqref="D43"/>
    </sheetView>
  </sheetViews>
  <sheetFormatPr defaultColWidth="8.26953125" defaultRowHeight="14.5" x14ac:dyDescent="0.35"/>
  <cols>
    <col min="1" max="1" width="5.7265625" customWidth="1"/>
    <col min="2" max="4" width="25.7265625" customWidth="1"/>
    <col min="5" max="7" width="16.81640625" customWidth="1"/>
    <col min="8" max="8" width="11.26953125" customWidth="1"/>
    <col min="9" max="9" width="11.1796875" bestFit="1" customWidth="1"/>
    <col min="10" max="13" width="8" customWidth="1"/>
    <col min="18" max="18" width="11.54296875" customWidth="1"/>
  </cols>
  <sheetData>
    <row r="1" spans="1:24" ht="33.5" x14ac:dyDescent="0.75">
      <c r="A1" s="46" t="s">
        <v>37</v>
      </c>
      <c r="B1" s="47"/>
      <c r="C1" s="47"/>
    </row>
    <row r="2" spans="1:24" x14ac:dyDescent="0.35">
      <c r="B2" s="1"/>
      <c r="C2" s="1"/>
      <c r="D2" s="1"/>
    </row>
    <row r="3" spans="1:24" x14ac:dyDescent="0.35">
      <c r="A3" s="1" t="s">
        <v>20</v>
      </c>
    </row>
    <row r="4" spans="1:24" ht="29" x14ac:dyDescent="0.35">
      <c r="B4" s="23" t="s">
        <v>21</v>
      </c>
      <c r="C4" s="23" t="s">
        <v>38</v>
      </c>
      <c r="D4" s="23" t="s">
        <v>22</v>
      </c>
      <c r="E4" s="24" t="s">
        <v>23</v>
      </c>
      <c r="F4" s="24" t="s">
        <v>39</v>
      </c>
      <c r="G4" s="24" t="s">
        <v>40</v>
      </c>
    </row>
    <row r="5" spans="1:24" hidden="1" x14ac:dyDescent="0.35">
      <c r="B5" t="s">
        <v>24</v>
      </c>
      <c r="E5" s="6"/>
      <c r="F5" s="6"/>
      <c r="G5" s="6" t="e">
        <f>#REF!</f>
        <v>#REF!</v>
      </c>
    </row>
    <row r="6" spans="1:24" x14ac:dyDescent="0.35">
      <c r="B6" t="s">
        <v>25</v>
      </c>
      <c r="C6" s="33">
        <v>19182</v>
      </c>
      <c r="D6" s="33">
        <v>19182.419999999998</v>
      </c>
      <c r="E6" s="31">
        <v>19182.419999999998</v>
      </c>
      <c r="F6" s="31">
        <v>19183</v>
      </c>
      <c r="G6" s="31">
        <v>20154</v>
      </c>
      <c r="H6" t="s">
        <v>42</v>
      </c>
    </row>
    <row r="7" spans="1:24" s="30" customFormat="1" x14ac:dyDescent="0.35">
      <c r="B7" s="23" t="s">
        <v>26</v>
      </c>
      <c r="C7" s="34">
        <v>19182</v>
      </c>
      <c r="D7" s="34">
        <v>19182</v>
      </c>
      <c r="E7" s="35">
        <f>SUM(E6)</f>
        <v>19182.419999999998</v>
      </c>
      <c r="F7" s="35">
        <v>19183</v>
      </c>
      <c r="G7" s="35">
        <v>20154</v>
      </c>
    </row>
    <row r="8" spans="1:24" x14ac:dyDescent="0.35">
      <c r="B8" s="23"/>
      <c r="C8" s="36"/>
      <c r="D8" s="36"/>
      <c r="E8" s="31"/>
      <c r="F8" s="31"/>
      <c r="G8" s="31"/>
    </row>
    <row r="9" spans="1:24" x14ac:dyDescent="0.35">
      <c r="A9" s="44"/>
      <c r="B9" s="42"/>
      <c r="C9" s="43"/>
      <c r="D9" s="37"/>
      <c r="E9" s="32"/>
      <c r="F9" s="32"/>
      <c r="G9" s="52"/>
      <c r="H9" s="54" t="s">
        <v>47</v>
      </c>
      <c r="I9" s="54"/>
      <c r="J9" s="54"/>
      <c r="K9" s="55"/>
    </row>
    <row r="10" spans="1:24" x14ac:dyDescent="0.35">
      <c r="A10" s="44"/>
      <c r="B10" s="42"/>
      <c r="C10" s="43"/>
      <c r="D10" s="37"/>
      <c r="E10" s="32"/>
      <c r="F10" s="32"/>
      <c r="G10" s="52"/>
      <c r="H10" s="54" t="s">
        <v>45</v>
      </c>
      <c r="I10" s="54"/>
      <c r="J10" s="54"/>
      <c r="K10" s="55"/>
    </row>
    <row r="11" spans="1:24" x14ac:dyDescent="0.35">
      <c r="A11" s="45"/>
      <c r="B11" s="42"/>
      <c r="C11" s="43"/>
      <c r="D11" s="36"/>
      <c r="E11" s="31"/>
      <c r="F11" s="31"/>
      <c r="G11" s="52"/>
      <c r="H11" s="54" t="s">
        <v>44</v>
      </c>
      <c r="I11" s="54"/>
      <c r="J11" s="54"/>
      <c r="K11" s="55"/>
    </row>
    <row r="12" spans="1:24" x14ac:dyDescent="0.35">
      <c r="A12" s="45"/>
      <c r="B12" s="42"/>
      <c r="C12" s="43"/>
      <c r="D12" s="36"/>
      <c r="E12" s="31"/>
      <c r="F12" s="31"/>
      <c r="G12" s="52"/>
      <c r="H12" s="54" t="s">
        <v>48</v>
      </c>
      <c r="I12" s="54"/>
      <c r="J12" s="54"/>
      <c r="K12" s="55"/>
    </row>
    <row r="13" spans="1:24" x14ac:dyDescent="0.35">
      <c r="A13" s="1" t="s">
        <v>27</v>
      </c>
      <c r="C13" s="33"/>
      <c r="D13" s="33"/>
      <c r="E13" s="33"/>
      <c r="F13" s="33"/>
      <c r="G13" s="53"/>
    </row>
    <row r="14" spans="1:24" ht="43.5" customHeight="1" x14ac:dyDescent="0.35">
      <c r="B14" s="23" t="s">
        <v>21</v>
      </c>
      <c r="C14" s="36"/>
      <c r="D14" s="36" t="s">
        <v>22</v>
      </c>
      <c r="E14" s="38" t="s">
        <v>23</v>
      </c>
      <c r="F14" s="38" t="s">
        <v>43</v>
      </c>
      <c r="G14" s="49" t="s">
        <v>40</v>
      </c>
    </row>
    <row r="15" spans="1:24" x14ac:dyDescent="0.35">
      <c r="B15" t="s">
        <v>28</v>
      </c>
      <c r="C15" s="33">
        <v>25000</v>
      </c>
      <c r="D15" s="33">
        <v>21781.25</v>
      </c>
      <c r="E15" s="31">
        <v>10000</v>
      </c>
      <c r="F15" s="31">
        <v>125</v>
      </c>
      <c r="G15" s="48">
        <v>5000</v>
      </c>
      <c r="O15" s="25"/>
      <c r="P15" s="26"/>
      <c r="Q15" s="27"/>
      <c r="R15" s="27"/>
      <c r="S15" s="27"/>
      <c r="T15" s="27"/>
      <c r="U15" s="25"/>
      <c r="V15" s="26"/>
      <c r="W15" s="27"/>
      <c r="X15" s="27"/>
    </row>
    <row r="16" spans="1:24" x14ac:dyDescent="0.35">
      <c r="B16" t="s">
        <v>29</v>
      </c>
      <c r="C16" s="33">
        <v>5000</v>
      </c>
      <c r="D16" s="33">
        <v>1457</v>
      </c>
      <c r="E16" s="31">
        <v>2000</v>
      </c>
      <c r="F16" s="31">
        <v>117.5</v>
      </c>
      <c r="G16" s="48">
        <v>2000</v>
      </c>
      <c r="O16" s="25"/>
      <c r="P16" s="26"/>
      <c r="Q16" s="27"/>
      <c r="R16" s="27"/>
      <c r="S16" s="27"/>
      <c r="T16" s="27"/>
      <c r="U16" s="25"/>
      <c r="V16" s="26"/>
      <c r="W16" s="27"/>
      <c r="X16" s="27"/>
    </row>
    <row r="17" spans="1:24" x14ac:dyDescent="0.35">
      <c r="B17" t="s">
        <v>30</v>
      </c>
      <c r="C17" s="33">
        <v>5000</v>
      </c>
      <c r="D17" s="33">
        <v>2043</v>
      </c>
      <c r="E17" s="31">
        <v>2000</v>
      </c>
      <c r="F17" s="31">
        <v>411.5</v>
      </c>
      <c r="G17" s="48">
        <v>2000</v>
      </c>
      <c r="O17" s="25"/>
      <c r="P17" s="26"/>
      <c r="Q17" s="27"/>
      <c r="R17" s="27"/>
      <c r="S17" s="27"/>
      <c r="T17" s="27"/>
      <c r="U17" s="25"/>
      <c r="V17" s="26"/>
      <c r="W17" s="27"/>
      <c r="X17" s="27"/>
    </row>
    <row r="18" spans="1:24" x14ac:dyDescent="0.35">
      <c r="B18" t="s">
        <v>31</v>
      </c>
      <c r="C18" s="33">
        <v>0</v>
      </c>
      <c r="D18" s="33"/>
      <c r="E18" s="31">
        <v>5000</v>
      </c>
      <c r="F18" s="31">
        <v>0</v>
      </c>
      <c r="G18" s="48">
        <v>5000</v>
      </c>
      <c r="J18" s="28"/>
      <c r="K18" s="28"/>
      <c r="L18" s="28"/>
      <c r="M18" s="28"/>
      <c r="U18" s="25"/>
      <c r="V18" s="26"/>
      <c r="W18" s="27"/>
      <c r="X18" s="27"/>
    </row>
    <row r="19" spans="1:24" x14ac:dyDescent="0.35">
      <c r="B19" s="23" t="s">
        <v>32</v>
      </c>
      <c r="C19" s="34">
        <f>SUM(C15,C16,C17,C18)</f>
        <v>35000</v>
      </c>
      <c r="D19" s="34">
        <f>SUM(D15,D16,D17,D18)</f>
        <v>25281.25</v>
      </c>
      <c r="E19" s="39">
        <f>SUM(E15,E16,E17,E18)</f>
        <v>19000</v>
      </c>
      <c r="F19" s="39">
        <f>SUM(F15,F16,F17,F18)</f>
        <v>654</v>
      </c>
      <c r="G19" s="50">
        <f>SUM(G15,G16,G17,G18)</f>
        <v>14000</v>
      </c>
      <c r="J19" s="28"/>
      <c r="K19" s="28"/>
      <c r="L19" s="28"/>
      <c r="M19" s="28"/>
    </row>
    <row r="20" spans="1:24" x14ac:dyDescent="0.35">
      <c r="B20" s="23"/>
      <c r="C20" s="36"/>
      <c r="D20" s="36"/>
      <c r="E20" s="31"/>
      <c r="F20" s="31"/>
      <c r="G20" s="48"/>
      <c r="H20" s="5"/>
    </row>
    <row r="21" spans="1:24" x14ac:dyDescent="0.35">
      <c r="B21" s="1" t="s">
        <v>33</v>
      </c>
      <c r="C21" s="39"/>
      <c r="D21" s="39">
        <v>196575.51</v>
      </c>
      <c r="E21" s="39">
        <v>190476.26</v>
      </c>
      <c r="F21" s="39">
        <v>261865</v>
      </c>
      <c r="G21" s="50" t="s">
        <v>46</v>
      </c>
      <c r="H21" s="5"/>
    </row>
    <row r="22" spans="1:24" x14ac:dyDescent="0.35">
      <c r="B22" s="1"/>
      <c r="C22" s="39"/>
      <c r="D22" s="39"/>
      <c r="E22" s="40"/>
      <c r="F22" s="40"/>
      <c r="G22" s="51"/>
      <c r="H22" s="5"/>
    </row>
    <row r="23" spans="1:24" x14ac:dyDescent="0.35">
      <c r="B23" s="1" t="s">
        <v>34</v>
      </c>
      <c r="C23" s="39"/>
      <c r="D23" s="39">
        <v>-6099.25</v>
      </c>
      <c r="E23" s="41">
        <f>E7-E19</f>
        <v>182.41999999999825</v>
      </c>
      <c r="F23" s="50" t="s">
        <v>46</v>
      </c>
      <c r="G23" s="50" t="s">
        <v>46</v>
      </c>
      <c r="H23" s="5"/>
    </row>
    <row r="24" spans="1:24" x14ac:dyDescent="0.35">
      <c r="B24" s="1"/>
      <c r="C24" s="39"/>
      <c r="D24" s="39"/>
      <c r="E24" s="41"/>
      <c r="F24" s="50"/>
      <c r="G24" s="50"/>
      <c r="H24" s="5"/>
    </row>
    <row r="25" spans="1:24" x14ac:dyDescent="0.35">
      <c r="B25" s="1" t="s">
        <v>35</v>
      </c>
      <c r="C25" s="39"/>
      <c r="D25" s="39">
        <v>190476.26</v>
      </c>
      <c r="E25" s="41">
        <v>190293.84</v>
      </c>
      <c r="F25" s="50" t="s">
        <v>46</v>
      </c>
      <c r="G25" s="50" t="s">
        <v>46</v>
      </c>
    </row>
    <row r="27" spans="1:24" x14ac:dyDescent="0.35">
      <c r="B27" s="56" t="s">
        <v>49</v>
      </c>
      <c r="C27" s="55"/>
    </row>
    <row r="29" spans="1:24" ht="15.5" x14ac:dyDescent="0.35">
      <c r="A29" s="57" t="s">
        <v>50</v>
      </c>
      <c r="B29" s="58"/>
      <c r="C29" s="58"/>
      <c r="D29" s="58"/>
      <c r="E29" s="58"/>
      <c r="F29" s="58"/>
      <c r="G29" s="58"/>
    </row>
    <row r="30" spans="1:24" ht="15.5" x14ac:dyDescent="0.35">
      <c r="A30" s="58"/>
      <c r="B30" s="58"/>
      <c r="C30" s="58"/>
      <c r="D30" s="58"/>
      <c r="E30" s="58"/>
      <c r="F30" s="58"/>
      <c r="G30" s="58"/>
    </row>
    <row r="31" spans="1:24" ht="15.5" x14ac:dyDescent="0.35">
      <c r="A31" s="58"/>
      <c r="B31" s="57" t="s">
        <v>0</v>
      </c>
      <c r="C31" s="57"/>
      <c r="D31" s="57"/>
      <c r="E31" s="59"/>
      <c r="F31" s="59"/>
      <c r="G31" s="59" t="s">
        <v>36</v>
      </c>
    </row>
    <row r="32" spans="1:24" ht="15.5" x14ac:dyDescent="0.35">
      <c r="A32" s="58"/>
      <c r="B32" s="58" t="s">
        <v>5</v>
      </c>
      <c r="C32" s="58"/>
      <c r="D32" s="58"/>
      <c r="E32" s="60"/>
      <c r="F32" s="60"/>
      <c r="G32" s="61">
        <v>971</v>
      </c>
    </row>
    <row r="33" spans="1:10" ht="15.5" x14ac:dyDescent="0.35">
      <c r="A33" s="58"/>
      <c r="B33" s="58" t="s">
        <v>6</v>
      </c>
      <c r="C33" s="58"/>
      <c r="D33" s="58"/>
      <c r="E33" s="60"/>
      <c r="F33" s="60"/>
      <c r="G33" s="61">
        <v>971</v>
      </c>
      <c r="I33" s="6"/>
      <c r="J33" s="29"/>
    </row>
    <row r="34" spans="1:10" ht="15.5" x14ac:dyDescent="0.35">
      <c r="A34" s="58"/>
      <c r="B34" s="58" t="s">
        <v>7</v>
      </c>
      <c r="C34" s="58"/>
      <c r="D34" s="58"/>
      <c r="E34" s="60"/>
      <c r="F34" s="60"/>
      <c r="G34" s="61">
        <v>971</v>
      </c>
      <c r="I34" s="6"/>
      <c r="J34" s="29"/>
    </row>
    <row r="35" spans="1:10" ht="15.5" x14ac:dyDescent="0.35">
      <c r="A35" s="58"/>
      <c r="B35" s="58" t="s">
        <v>8</v>
      </c>
      <c r="C35" s="58"/>
      <c r="D35" s="58"/>
      <c r="E35" s="60"/>
      <c r="F35" s="60"/>
      <c r="G35" s="61">
        <v>971</v>
      </c>
      <c r="I35" s="6"/>
      <c r="J35" s="29"/>
    </row>
    <row r="36" spans="1:10" ht="15.5" x14ac:dyDescent="0.35">
      <c r="A36" s="58"/>
      <c r="B36" s="58" t="s">
        <v>9</v>
      </c>
      <c r="C36" s="58"/>
      <c r="D36" s="58"/>
      <c r="E36" s="60"/>
      <c r="F36" s="60"/>
      <c r="G36" s="61">
        <v>971</v>
      </c>
      <c r="I36" s="6"/>
      <c r="J36" s="29"/>
    </row>
    <row r="37" spans="1:10" ht="15.5" x14ac:dyDescent="0.35">
      <c r="A37" s="58"/>
      <c r="B37" s="58" t="s">
        <v>10</v>
      </c>
      <c r="C37" s="58"/>
      <c r="D37" s="58"/>
      <c r="E37" s="60"/>
      <c r="F37" s="60"/>
      <c r="G37" s="61">
        <v>1592</v>
      </c>
      <c r="I37" s="6"/>
      <c r="J37" s="29"/>
    </row>
    <row r="38" spans="1:10" ht="15.5" x14ac:dyDescent="0.35">
      <c r="A38" s="58"/>
      <c r="B38" s="58" t="s">
        <v>11</v>
      </c>
      <c r="C38" s="58"/>
      <c r="D38" s="58"/>
      <c r="E38" s="60"/>
      <c r="F38" s="60"/>
      <c r="G38" s="61">
        <v>1592</v>
      </c>
      <c r="I38" s="6"/>
      <c r="J38" s="29"/>
    </row>
    <row r="39" spans="1:10" ht="15.5" x14ac:dyDescent="0.35">
      <c r="A39" s="58"/>
      <c r="B39" s="62" t="s">
        <v>12</v>
      </c>
      <c r="C39" s="62"/>
      <c r="D39" s="62"/>
      <c r="E39" s="60"/>
      <c r="F39" s="60"/>
      <c r="G39" s="61">
        <v>1592</v>
      </c>
      <c r="I39" s="6"/>
      <c r="J39" s="29"/>
    </row>
    <row r="40" spans="1:10" ht="15.5" x14ac:dyDescent="0.35">
      <c r="A40" s="58"/>
      <c r="B40" s="58" t="s">
        <v>13</v>
      </c>
      <c r="C40" s="58"/>
      <c r="D40" s="58"/>
      <c r="E40" s="60"/>
      <c r="F40" s="60"/>
      <c r="G40" s="61">
        <v>971</v>
      </c>
      <c r="I40" s="6"/>
      <c r="J40" s="29"/>
    </row>
    <row r="41" spans="1:10" ht="15.5" x14ac:dyDescent="0.35">
      <c r="A41" s="58"/>
      <c r="B41" s="58" t="s">
        <v>14</v>
      </c>
      <c r="C41" s="58"/>
      <c r="D41" s="58"/>
      <c r="E41" s="60"/>
      <c r="F41" s="60"/>
      <c r="G41" s="61">
        <v>2213</v>
      </c>
      <c r="I41" s="6"/>
      <c r="J41" s="29"/>
    </row>
    <row r="42" spans="1:10" ht="15.5" x14ac:dyDescent="0.35">
      <c r="A42" s="58"/>
      <c r="B42" s="58" t="s">
        <v>15</v>
      </c>
      <c r="C42" s="58"/>
      <c r="D42" s="58"/>
      <c r="E42" s="60"/>
      <c r="F42" s="60"/>
      <c r="G42" s="61">
        <v>1592</v>
      </c>
      <c r="I42" s="6"/>
      <c r="J42" s="29"/>
    </row>
    <row r="43" spans="1:10" ht="15.5" x14ac:dyDescent="0.35">
      <c r="A43" s="58"/>
      <c r="B43" s="58" t="s">
        <v>16</v>
      </c>
      <c r="C43" s="58"/>
      <c r="D43" s="58"/>
      <c r="E43" s="60"/>
      <c r="F43" s="60"/>
      <c r="G43" s="61">
        <v>1592</v>
      </c>
      <c r="I43" s="6"/>
      <c r="J43" s="29"/>
    </row>
    <row r="44" spans="1:10" ht="15.5" x14ac:dyDescent="0.35">
      <c r="A44" s="58"/>
      <c r="B44" s="62" t="s">
        <v>17</v>
      </c>
      <c r="C44" s="62"/>
      <c r="D44" s="62"/>
      <c r="E44" s="60"/>
      <c r="F44" s="60"/>
      <c r="G44" s="61">
        <v>1592</v>
      </c>
      <c r="I44" s="6"/>
      <c r="J44" s="29"/>
    </row>
    <row r="45" spans="1:10" ht="15.5" x14ac:dyDescent="0.35">
      <c r="A45" s="58"/>
      <c r="B45" s="58" t="s">
        <v>18</v>
      </c>
      <c r="C45" s="58"/>
      <c r="D45" s="58"/>
      <c r="E45" s="60"/>
      <c r="F45" s="60"/>
      <c r="G45" s="61">
        <v>1592</v>
      </c>
      <c r="I45" s="6"/>
      <c r="J45" s="29"/>
    </row>
    <row r="46" spans="1:10" ht="15.5" x14ac:dyDescent="0.35">
      <c r="A46" s="58"/>
      <c r="B46" s="57" t="s">
        <v>19</v>
      </c>
      <c r="C46" s="57"/>
      <c r="D46" s="57"/>
      <c r="E46" s="63"/>
      <c r="F46" s="63"/>
      <c r="G46" s="63">
        <v>19182</v>
      </c>
      <c r="I46" s="6"/>
      <c r="J46" s="29"/>
    </row>
    <row r="47" spans="1:10" x14ac:dyDescent="0.35">
      <c r="B47" s="1"/>
      <c r="C47" s="1"/>
      <c r="D47" s="1"/>
      <c r="E47" s="10"/>
      <c r="F47" s="10"/>
      <c r="G47" s="10"/>
      <c r="I47" s="6"/>
      <c r="J47" s="29"/>
    </row>
    <row r="48" spans="1:10" x14ac:dyDescent="0.35">
      <c r="B48" s="1"/>
      <c r="C48" s="1"/>
      <c r="D48" s="1"/>
      <c r="E48" s="10"/>
      <c r="F48" s="10"/>
      <c r="G48" s="10"/>
      <c r="I48" s="6"/>
      <c r="J48" s="29"/>
    </row>
    <row r="49" spans="9:10" x14ac:dyDescent="0.35">
      <c r="I49" s="6"/>
      <c r="J49" s="29"/>
    </row>
    <row r="50" spans="9:10" ht="15.75" customHeight="1" x14ac:dyDescent="0.35"/>
    <row r="51" spans="9:10" ht="7.4" customHeight="1" x14ac:dyDescent="0.35"/>
    <row r="53" spans="9:10" ht="31.5" customHeight="1" x14ac:dyDescent="0.35"/>
    <row r="54" spans="9:10" ht="7.4" customHeight="1" x14ac:dyDescent="0.35"/>
    <row r="55" spans="9:10" ht="45.75" customHeight="1" x14ac:dyDescent="0.35"/>
    <row r="56" spans="9:10" ht="7.4" customHeight="1" x14ac:dyDescent="0.35"/>
    <row r="59" spans="9:10" ht="47.25" customHeight="1" x14ac:dyDescent="0.35"/>
    <row r="60" spans="9:10" ht="7.4" customHeight="1" x14ac:dyDescent="0.35"/>
    <row r="61" spans="9:10" ht="32.25" customHeight="1" x14ac:dyDescent="0.35"/>
    <row r="62" spans="9:10" ht="7.4" customHeight="1" x14ac:dyDescent="0.35"/>
    <row r="63" spans="9:10" ht="29.25" customHeight="1" x14ac:dyDescent="0.35"/>
    <row r="64" spans="9:10" ht="7.4" customHeight="1" x14ac:dyDescent="0.35"/>
    <row r="67" ht="46.5" customHeight="1" x14ac:dyDescent="0.35"/>
    <row r="69" ht="33.75" customHeight="1" x14ac:dyDescent="0.35"/>
    <row r="71" ht="35.25" customHeight="1" x14ac:dyDescent="0.35"/>
    <row r="73" ht="32.25" customHeight="1" x14ac:dyDescent="0.35"/>
    <row r="76" ht="37.5" customHeight="1" x14ac:dyDescent="0.35"/>
  </sheetData>
  <phoneticPr fontId="7" type="noConversion"/>
  <pageMargins left="0.56999999999999995" right="0.47" top="0.76" bottom="0.89" header="0.22" footer="0.3"/>
  <pageSetup scale="46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9026-FD5B-422E-98F4-F1EC11C8C9E9}">
  <dimension ref="A1:E1"/>
  <sheetViews>
    <sheetView workbookViewId="0">
      <selection activeCell="A2" sqref="A2"/>
    </sheetView>
  </sheetViews>
  <sheetFormatPr defaultRowHeight="14.5" x14ac:dyDescent="0.35"/>
  <sheetData>
    <row r="1" spans="1:5" x14ac:dyDescent="0.35">
      <c r="A1" s="30" t="s">
        <v>41</v>
      </c>
      <c r="B1" s="30"/>
      <c r="C1" s="30"/>
      <c r="D1" s="30"/>
      <c r="E1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F1E7-8DB7-4D69-A816-F84F2567B1B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0a9d06-6ab5-4725-a265-8116ce6ae0bb">
      <Terms xmlns="http://schemas.microsoft.com/office/infopath/2007/PartnerControls"/>
    </lcf76f155ced4ddcb4097134ff3c332f>
    <TaxCatchAll xmlns="06bf993f-5771-4210-a1e5-00f69c4679fe" xsi:nil="true"/>
    <SharedWithUsers xmlns="06bf993f-5771-4210-a1e5-00f69c4679fe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9D6D8FAEA794C9C31E53ACD2E9109" ma:contentTypeVersion="17" ma:contentTypeDescription="Create a new document." ma:contentTypeScope="" ma:versionID="c74d4d96ce306dac1ad57407b783ac04">
  <xsd:schema xmlns:xsd="http://www.w3.org/2001/XMLSchema" xmlns:xs="http://www.w3.org/2001/XMLSchema" xmlns:p="http://schemas.microsoft.com/office/2006/metadata/properties" xmlns:ns2="780a9d06-6ab5-4725-a265-8116ce6ae0bb" xmlns:ns3="06bf993f-5771-4210-a1e5-00f69c4679fe" targetNamespace="http://schemas.microsoft.com/office/2006/metadata/properties" ma:root="true" ma:fieldsID="2c7a7d8a8bbabecabbbcfb5a16cdd445" ns2:_="" ns3:_="">
    <xsd:import namespace="780a9d06-6ab5-4725-a265-8116ce6ae0bb"/>
    <xsd:import namespace="06bf993f-5771-4210-a1e5-00f69c467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a9d06-6ab5-4725-a265-8116ce6ae0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998a11-2e2c-44c4-85d7-655e1af885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f993f-5771-4210-a1e5-00f69c4679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4fd353-5501-41a6-a95a-e324b806ccd2}" ma:internalName="TaxCatchAll" ma:showField="CatchAllData" ma:web="06bf993f-5771-4210-a1e5-00f69c467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FBCCC-3618-4661-97A0-6E6D790A2CC0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6bf993f-5771-4210-a1e5-00f69c4679fe"/>
    <ds:schemaRef ds:uri="780a9d06-6ab5-4725-a265-8116ce6ae0bb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BB47AF8-FE1A-471B-A50F-BBEA800AA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5C1F4C-3546-4B27-B585-168616411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a9d06-6ab5-4725-a265-8116ce6ae0bb"/>
    <ds:schemaRef ds:uri="06bf993f-5771-4210-a1e5-00f69c467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</vt:lpstr>
      <vt:lpstr>FY2627</vt:lpstr>
      <vt:lpstr>RWA Project</vt:lpstr>
      <vt:lpstr>SMMR2</vt:lpstr>
      <vt:lpstr>Base</vt:lpstr>
      <vt:lpstr>P!Print_Area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</dc:creator>
  <cp:keywords/>
  <dc:description/>
  <cp:lastModifiedBy>Robyn Nichols</cp:lastModifiedBy>
  <cp:revision/>
  <dcterms:created xsi:type="dcterms:W3CDTF">2014-08-29T18:41:21Z</dcterms:created>
  <dcterms:modified xsi:type="dcterms:W3CDTF">2025-12-12T17:15:01Z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0x010100A799D6D8FAEA794C9C31E53ACD2E9109</vt:lpwstr>
  </property>
  <property fmtid="{D5CDD505-2E9C-101B-9397-08002B2CF9AE}" pid="3" name="MediaServiceImageTags">
    <vt:lpwstr/>
  </property>
</Properties>
</file>