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V:\Projects\ANY\K7\086743.000\06_Project_Data\Other\TO_01_ProgramMgmt\04_Estimating\2026 Solicitation\"/>
    </mc:Choice>
  </mc:AlternateContent>
  <xr:revisionPtr revIDLastSave="0" documentId="13_ncr:1_{9B328F02-5C1C-4037-84B4-AF661028CEB8}" xr6:coauthVersionLast="47" xr6:coauthVersionMax="47" xr10:uidLastSave="{00000000-0000-0000-0000-000000000000}"/>
  <bookViews>
    <workbookView xWindow="-120" yWindow="-16320" windowWidth="29040" windowHeight="15720" activeTab="1" xr2:uid="{00000000-000D-0000-FFFF-FFFF00000000}"/>
  </bookViews>
  <sheets>
    <sheet name="Cost Est Template (Prelim App)" sheetId="7" r:id="rId1"/>
    <sheet name=" 2026 CRCOG Unit Prices Guide" sheetId="10" r:id="rId2"/>
  </sheets>
  <definedNames>
    <definedName name="BASE" localSheetId="1">#REF!</definedName>
    <definedName name="BASE" localSheetId="0">#REF!</definedName>
    <definedName name="BASE">#REF!</definedName>
    <definedName name="CP" localSheetId="1">#REF!</definedName>
    <definedName name="CP" localSheetId="0">#REF!</definedName>
    <definedName name="CP">#REF!</definedName>
    <definedName name="EMULSIFIED" localSheetId="1">#REF!</definedName>
    <definedName name="EMULSIFIED" localSheetId="0">#REF!</definedName>
    <definedName name="EMULSIFIED">#REF!</definedName>
    <definedName name="LEVEL" localSheetId="1">#REF!</definedName>
    <definedName name="LEVEL" localSheetId="0">#REF!</definedName>
    <definedName name="LEVEL">#REF!</definedName>
    <definedName name="LTYPE" localSheetId="1">#REF!</definedName>
    <definedName name="LTYPE" localSheetId="0">#REF!</definedName>
    <definedName name="LTYPE">#REF!</definedName>
    <definedName name="_xlnm.Print_Area" localSheetId="1">' 2026 CRCOG Unit Prices Guide'!$E$3:$I$111</definedName>
    <definedName name="_xlnm.Print_Area" localSheetId="0">'Cost Est Template (Prelim App)'!$D$2:$M$70</definedName>
    <definedName name="_xlnm.Print_Titles" localSheetId="1">' 2026 CRCOG Unit Prices Guide'!$3:$6</definedName>
    <definedName name="_xlnm.Print_Titles" localSheetId="0">'Cost Est Template (Prelim App)'!$2:$5</definedName>
    <definedName name="TYPE" localSheetId="1">#REF!</definedName>
    <definedName name="TYPE" localSheetId="0">#REF!</definedName>
    <definedName name="TYPE">#REF!</definedName>
    <definedName name="TYPE2" localSheetId="1">#REF!</definedName>
    <definedName name="TYPE2" localSheetId="0">#REF!</definedName>
    <definedName name="TYPE2">#REF!</definedName>
    <definedName name="WEARING" localSheetId="1">#REF!</definedName>
    <definedName name="WEARING" localSheetId="0">#REF!</definedName>
    <definedName name="WEARING">#REF!</definedName>
    <definedName name="WTYPE" localSheetId="1">#REF!</definedName>
    <definedName name="WTYPE" localSheetId="0">#REF!</definedName>
    <definedName name="WTYP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4" i="7" l="1"/>
  <c r="L33" i="7"/>
  <c r="K12" i="7"/>
  <c r="K11" i="7"/>
  <c r="K10" i="7"/>
  <c r="K9" i="7"/>
  <c r="L36" i="7" l="1"/>
  <c r="L35" i="7"/>
  <c r="L32" i="7"/>
  <c r="L31" i="7"/>
  <c r="L30" i="7"/>
  <c r="L17" i="7"/>
  <c r="L16" i="7"/>
  <c r="L18" i="7"/>
  <c r="L9" i="7"/>
  <c r="I58" i="7" l="1"/>
  <c r="I60" i="7" s="1"/>
  <c r="L37" i="7"/>
  <c r="L29" i="7"/>
  <c r="L28" i="7"/>
  <c r="L27" i="7"/>
  <c r="L26" i="7"/>
  <c r="L25" i="7"/>
  <c r="L24" i="7"/>
  <c r="L23" i="7"/>
  <c r="L22" i="7"/>
  <c r="L21" i="7"/>
  <c r="L20" i="7"/>
  <c r="L11" i="7"/>
  <c r="L12" i="7"/>
  <c r="L19" i="7"/>
  <c r="L10" i="7"/>
  <c r="L39" i="7" l="1"/>
  <c r="L40" i="7" s="1"/>
  <c r="L42" i="7" s="1"/>
  <c r="L46" i="7" s="1"/>
  <c r="L49" i="7" l="1"/>
  <c r="L48" i="7"/>
  <c r="L47" i="7"/>
  <c r="L50" i="7" l="1"/>
  <c r="L52" i="7" s="1"/>
  <c r="L60" i="7" l="1"/>
  <c r="L62" i="7" s="1"/>
  <c r="L66" i="7" s="1"/>
  <c r="L67" i="7" l="1"/>
  <c r="L65" i="7"/>
  <c r="L70" i="7" l="1"/>
</calcChain>
</file>

<file path=xl/sharedStrings.xml><?xml version="1.0" encoding="utf-8"?>
<sst xmlns="http://schemas.openxmlformats.org/spreadsheetml/2006/main" count="381" uniqueCount="280">
  <si>
    <t>Unit $</t>
  </si>
  <si>
    <t>Total Cost</t>
  </si>
  <si>
    <t>Item No.</t>
  </si>
  <si>
    <t>Item</t>
  </si>
  <si>
    <r>
      <rPr>
        <b/>
        <sz val="11"/>
        <rFont val="Calibri"/>
        <family val="2"/>
        <scheme val="minor"/>
      </rPr>
      <t>Unit</t>
    </r>
  </si>
  <si>
    <r>
      <rPr>
        <b/>
        <sz val="11"/>
        <rFont val="Calibri"/>
        <family val="2"/>
        <scheme val="minor"/>
      </rPr>
      <t>Quantity</t>
    </r>
  </si>
  <si>
    <t>LS</t>
  </si>
  <si>
    <t>A</t>
  </si>
  <si>
    <t>Major Items Subtotal</t>
  </si>
  <si>
    <t>B</t>
  </si>
  <si>
    <t>C</t>
  </si>
  <si>
    <t>D</t>
  </si>
  <si>
    <t>E</t>
  </si>
  <si>
    <t>F</t>
  </si>
  <si>
    <t>Base Years</t>
  </si>
  <si>
    <t>G</t>
  </si>
  <si>
    <t>LOTCIP Project Costs Summary</t>
  </si>
  <si>
    <t>% of Line "A"</t>
  </si>
  <si>
    <t>Other Item Allowances</t>
  </si>
  <si>
    <t>% of Line "C"</t>
  </si>
  <si>
    <t>Other Items Subtotal</t>
  </si>
  <si>
    <t>Major and Minor Contract Items</t>
  </si>
  <si>
    <t>of Line "E"</t>
  </si>
  <si>
    <t xml:space="preserve">Inflation Subtotal </t>
  </si>
  <si>
    <t>TOTAL PROJECT COST</t>
  </si>
  <si>
    <t>CONTRACT SUBTOTAL (C + D)</t>
  </si>
  <si>
    <t>Major and Minor Contract Items Subtotal (A + B)</t>
  </si>
  <si>
    <t>Contract Cost Estimate (Line "G")</t>
  </si>
  <si>
    <t>C.Y.</t>
  </si>
  <si>
    <t>S.Y.</t>
  </si>
  <si>
    <t>L.F.</t>
  </si>
  <si>
    <t>GAL.</t>
  </si>
  <si>
    <t>EARTHWORK</t>
  </si>
  <si>
    <t>DRAINAGE</t>
  </si>
  <si>
    <t>EA.</t>
  </si>
  <si>
    <t>GUIDE RAIL</t>
  </si>
  <si>
    <t>OTHER ITEMS</t>
  </si>
  <si>
    <t>S.F.</t>
  </si>
  <si>
    <t>HIDE THIS LINE</t>
  </si>
  <si>
    <t>HMA S0.375</t>
  </si>
  <si>
    <t>HMA S0.5</t>
  </si>
  <si>
    <t>HMA S1</t>
  </si>
  <si>
    <t>HMA S0.25</t>
  </si>
  <si>
    <t>0406236</t>
  </si>
  <si>
    <t>0406173</t>
  </si>
  <si>
    <t>0406172</t>
  </si>
  <si>
    <t>0406171</t>
  </si>
  <si>
    <t>0406170</t>
  </si>
  <si>
    <t>0406600</t>
  </si>
  <si>
    <t>0304002</t>
  </si>
  <si>
    <t>0209001</t>
  </si>
  <si>
    <t>CUT BITUMINOUS CONCRETE PAVEMENT</t>
  </si>
  <si>
    <t>0202529</t>
  </si>
  <si>
    <t>CUT CONCRETE PAVEMENT</t>
  </si>
  <si>
    <t>0202501</t>
  </si>
  <si>
    <t>REMOVAL OF CONCRETE PAVEMENT</t>
  </si>
  <si>
    <t>0202502</t>
  </si>
  <si>
    <t>MATERIAL TRANSFER VEHICLE</t>
  </si>
  <si>
    <t>SUBBASE</t>
  </si>
  <si>
    <t>FORMATION OF SUBGRADE</t>
  </si>
  <si>
    <t>PROCESSED AGGREGATE BASE</t>
  </si>
  <si>
    <t>MATERIAL FOR TACK COAT</t>
  </si>
  <si>
    <t>12'' R.C. PIPE - 0' - 10' DEEP</t>
  </si>
  <si>
    <t>18'' R.C. PIPE - 0' - 10' DEEP</t>
  </si>
  <si>
    <t>24'' R.C. PIPE - 0' - 10' DEEP</t>
  </si>
  <si>
    <t>0686000.12</t>
  </si>
  <si>
    <t>0686000.18</t>
  </si>
  <si>
    <t>0686000.24</t>
  </si>
  <si>
    <t>12'' REINFORCED CONCRETE DRAINAGE PIPE END</t>
  </si>
  <si>
    <t>18'' REINFORCED CONCRETE DRAINAGE PIPE END</t>
  </si>
  <si>
    <t>24'' REINFORCED CONCRETE DRAINAGE PIPE END</t>
  </si>
  <si>
    <t>0686700.12</t>
  </si>
  <si>
    <t>0686700.18</t>
  </si>
  <si>
    <t>0686700.24</t>
  </si>
  <si>
    <t>TYPE 'C' CATCH BASIN - 0' - 10' DEEP</t>
  </si>
  <si>
    <t>TYPE 'C-L' CATCH BASIN - 0' - 10' DEEP</t>
  </si>
  <si>
    <t>TYPE 'C' CATCH BASIN DOUBLE GRATE TYPE 1 - 0' - 10' DEEP</t>
  </si>
  <si>
    <t>TYPE 'C' CATCH BASIN DOUBLE GRATE TYPE 2 - 0' - 10' DEEP</t>
  </si>
  <si>
    <t>0586600</t>
  </si>
  <si>
    <t>RESET CATCH BASIN</t>
  </si>
  <si>
    <t>0586750</t>
  </si>
  <si>
    <t>TYPE 'C' CATCH BASIN TOP</t>
  </si>
  <si>
    <t>TYPE "C-L" CATCH BASIN TOP</t>
  </si>
  <si>
    <t>CONVERT CATCH BASIN TO MANHOLE</t>
  </si>
  <si>
    <t>0586703</t>
  </si>
  <si>
    <t>RESET MANHOLE (STORM)</t>
  </si>
  <si>
    <t>MANHOLE - 0' - 10' DEEP</t>
  </si>
  <si>
    <t>0202000</t>
  </si>
  <si>
    <t>MODIFIED RIPRAP</t>
  </si>
  <si>
    <t>0703012</t>
  </si>
  <si>
    <t>0219001</t>
  </si>
  <si>
    <t>0219011</t>
  </si>
  <si>
    <t>0910300</t>
  </si>
  <si>
    <t>0815001</t>
  </si>
  <si>
    <t>5'' GRANITE STONE CURBING</t>
  </si>
  <si>
    <t>0813001</t>
  </si>
  <si>
    <t>0811001</t>
  </si>
  <si>
    <t>CONCRETE SIDEWALK</t>
  </si>
  <si>
    <t>CONCRETE SIDEWALK - 8'' THICK</t>
  </si>
  <si>
    <t>0921001</t>
  </si>
  <si>
    <t>0921002</t>
  </si>
  <si>
    <t>0921005</t>
  </si>
  <si>
    <t>BITUMINOUS CONCRETE DRIVEWAY (COMMERCIAL)</t>
  </si>
  <si>
    <t>BITUMINOUS CONCRETE DRIVEWAY</t>
  </si>
  <si>
    <t>0922500</t>
  </si>
  <si>
    <t>0922501</t>
  </si>
  <si>
    <t>0950005</t>
  </si>
  <si>
    <t>0944000</t>
  </si>
  <si>
    <t>CTDOT
ITEM NO.</t>
  </si>
  <si>
    <t>ITEM DESCRIPTION</t>
  </si>
  <si>
    <t>UNIT</t>
  </si>
  <si>
    <t>UNIT PRICE</t>
  </si>
  <si>
    <t>EARTH EXCAVATION</t>
  </si>
  <si>
    <t>TON</t>
  </si>
  <si>
    <t>BITUMINOUS CONCRETE PATCHING - PARTIAL DEPTH</t>
  </si>
  <si>
    <t>BITUMINOUS CONCRETE PATCHING - FULL DEPTH</t>
  </si>
  <si>
    <t>ROCK EXCAVATION</t>
  </si>
  <si>
    <t>100 CY</t>
  </si>
  <si>
    <t>10 CY</t>
  </si>
  <si>
    <t>0202100</t>
  </si>
  <si>
    <t>BORROW</t>
  </si>
  <si>
    <t>1000 CY</t>
  </si>
  <si>
    <t>0586760</t>
  </si>
  <si>
    <t>SEDIMENTATION CONTROL SYSTEM</t>
  </si>
  <si>
    <t>SEDIMENT CONTROL AT CATCH BASIN</t>
  </si>
  <si>
    <t>METAL BEAM RAIL (R-B MASH)</t>
  </si>
  <si>
    <t>R-B END ANCHORAGE - TYPE I</t>
  </si>
  <si>
    <t>0911923</t>
  </si>
  <si>
    <t>R-B 350 BRIDGE ATTACHMENT - VERTICAL SHAPED PARAPET</t>
  </si>
  <si>
    <t>0910173</t>
  </si>
  <si>
    <t>R-B END ANCHORAGE - TYPE II</t>
  </si>
  <si>
    <t>BITUMINOUS CONCRETE LIP CURBING</t>
  </si>
  <si>
    <t>CONCRETE CURBING</t>
  </si>
  <si>
    <t>CONCRETE SIDEWALK RAMP</t>
  </si>
  <si>
    <t>TURF ESTABLISHMENT</t>
  </si>
  <si>
    <t>FURNISHING AND PLACING TOPSOIL</t>
  </si>
  <si>
    <t>0970006</t>
  </si>
  <si>
    <t>TRAFFICPERSON (MUNICIPAL POLICE OFFICER)</t>
  </si>
  <si>
    <t>HR.</t>
  </si>
  <si>
    <t>TRAFFICPERSON (UNIFORMED FLAGGER)</t>
  </si>
  <si>
    <t>0970007</t>
  </si>
  <si>
    <t>Notes</t>
  </si>
  <si>
    <t>NOTES:</t>
  </si>
  <si>
    <t>0212000</t>
  </si>
  <si>
    <t>0813011</t>
  </si>
  <si>
    <t>5'' GRANITE CURVED STONE CURBING</t>
  </si>
  <si>
    <t>ROCK IN DRAINAGE TRENCH EXCAVATION 0'-10' DEEP</t>
  </si>
  <si>
    <t>REMOVE DRAINAGE STRUCTURE - 0' - 10' DEEP</t>
  </si>
  <si>
    <t>0586780</t>
  </si>
  <si>
    <t>MANHOLE FRAME AND COVER</t>
  </si>
  <si>
    <t>0586651</t>
  </si>
  <si>
    <t>0207000</t>
  </si>
  <si>
    <t>FINE MILLING OF BITUMINOUS CONCRETE (0" TO 4")</t>
  </si>
  <si>
    <t>0409001</t>
  </si>
  <si>
    <t>0911924</t>
  </si>
  <si>
    <t>0686000.15</t>
  </si>
  <si>
    <t>15" R.C. PIPE - 0' - 10' DEEP</t>
  </si>
  <si>
    <t>15'' REINFORCED CONCRETE DRAINAGE PIPE END</t>
  </si>
  <si>
    <t>0686700.15</t>
  </si>
  <si>
    <t>0751711</t>
  </si>
  <si>
    <t>6" UNDERDRAIN</t>
  </si>
  <si>
    <t>0815091</t>
  </si>
  <si>
    <t>REMOVAL OF BITUMINOUS CONCRETE LIP CURBING</t>
  </si>
  <si>
    <t>0921024</t>
  </si>
  <si>
    <t>CONCRETE PAVERS</t>
  </si>
  <si>
    <t>0922050</t>
  </si>
  <si>
    <t>DECORATIVE CROSSWALK</t>
  </si>
  <si>
    <t>0921048</t>
  </si>
  <si>
    <t>DETECTABLE WARNING SURFACE</t>
  </si>
  <si>
    <t>0969060</t>
  </si>
  <si>
    <t>CONSTRUCTION FIELD OFFICE, SMALL</t>
  </si>
  <si>
    <t>MO.</t>
  </si>
  <si>
    <t>Category</t>
  </si>
  <si>
    <t>Description</t>
  </si>
  <si>
    <t>PAVEMENT PRESERVATION</t>
  </si>
  <si>
    <t>MINOR REHABILITATION</t>
  </si>
  <si>
    <t>MAJOR REHABILITATION</t>
  </si>
  <si>
    <t>FULL DEPTH RECONSTRUCTION</t>
  </si>
  <si>
    <t>1</t>
  </si>
  <si>
    <t>2</t>
  </si>
  <si>
    <t>3</t>
  </si>
  <si>
    <t>4</t>
  </si>
  <si>
    <t>Date of Estimate</t>
  </si>
  <si>
    <t>Anticipated Bid Date</t>
  </si>
  <si>
    <t>CATEGORY 1</t>
  </si>
  <si>
    <t>CATEGORY 2</t>
  </si>
  <si>
    <t>CATEGORY 3</t>
  </si>
  <si>
    <t>CATEGORY 4</t>
  </si>
  <si>
    <t xml:space="preserve">INDIVIDUAL PAVEMENT ITEMS </t>
  </si>
  <si>
    <t>0406194</t>
  </si>
  <si>
    <t>JOINT AND CRACK SEALING OF BITUMINOUS CONCRETE PAVEMENT</t>
  </si>
  <si>
    <t>→ UPDATE "DATE OF ESTIMATE" &amp; "ANTICIPATED BID DATE" VALUES FOR THE PROJECT IN THE GREEN CELLS (PLACEHOLDER DATES SHOWN)</t>
  </si>
  <si>
    <t>Rights-of-Way (ROW)</t>
  </si>
  <si>
    <t>Enter Estimated Utility Costs→</t>
  </si>
  <si>
    <t>Enter Estimated ROW Costs→</t>
  </si>
  <si>
    <r>
      <rPr>
        <b/>
        <sz val="11"/>
        <color rgb="FF000000"/>
        <rFont val="Calibri"/>
        <family val="2"/>
        <scheme val="minor"/>
      </rPr>
      <t>Contingencies</t>
    </r>
    <r>
      <rPr>
        <sz val="11"/>
        <color rgb="FF000000"/>
        <rFont val="Calibri"/>
        <family val="2"/>
        <scheme val="minor"/>
      </rPr>
      <t xml:space="preserve"> (10% FOR ALL PROJECTS - DO NOT REVISE)</t>
    </r>
  </si>
  <si>
    <r>
      <rPr>
        <b/>
        <sz val="11"/>
        <color rgb="FF000000"/>
        <rFont val="Calibri"/>
        <family val="2"/>
        <scheme val="minor"/>
      </rPr>
      <t>Incidentals</t>
    </r>
    <r>
      <rPr>
        <sz val="11"/>
        <color rgb="FF000000"/>
        <rFont val="Calibri"/>
        <family val="2"/>
        <scheme val="minor"/>
      </rPr>
      <t xml:space="preserve"> (10% FOR ALL PROJECTS - DO NOT REVISE)</t>
    </r>
  </si>
  <si>
    <t>CTDOT RECOMMENDS INCLUDING THE MATERIAL TRANSFER VEHICLE ITEM FOR ALL PROJECTS WITH 500 LF OR MORE OF PAVING. QUANTITY IS APPLICABLE TO THE SURFACE COURSE OF PAVEMENT ONLY, PER CTDOT SPECIFICATIONS.</t>
  </si>
  <si>
    <t>Proposed Project Name, Municipality</t>
  </si>
  <si>
    <t xml:space="preserve">→INSERT ADDITIONAL LINES ABOVE AS REQUIRED FOR THE PROJECT. CONFIRM THE SUMMATION FORMULA FOR THE "MAJOR ITEMS SUBTOTAL" (LINE "A") INCLUDES ALL ROWS ABOVE.   </t>
  </si>
  <si>
    <t xml:space="preserve">PAVEMENT PRESERVATION UNIT PRICING ACCOUNTS FOR THE APPLICATION OF A TYPICAL SURFACE TREATMENT SUCH AS RUBBERIZED CHIP SEALING OR MICROSURFACING. </t>
  </si>
  <si>
    <t>Unit Prices Guide for Major Items</t>
  </si>
  <si>
    <t>Construction Cost Estimate for LOTCIP Application</t>
  </si>
  <si>
    <t>0406125.20</t>
  </si>
  <si>
    <t>0406128.20</t>
  </si>
  <si>
    <t>PMA S0.375</t>
  </si>
  <si>
    <t>0406159</t>
  </si>
  <si>
    <t>PMA S0.5</t>
  </si>
  <si>
    <t>0286001.10</t>
  </si>
  <si>
    <t>0586001.10</t>
  </si>
  <si>
    <t>0586003.10</t>
  </si>
  <si>
    <t>0586005.10</t>
  </si>
  <si>
    <t>0586040.10</t>
  </si>
  <si>
    <t>0586500.10</t>
  </si>
  <si>
    <t>0586790.10</t>
  </si>
  <si>
    <t xml:space="preserve">MINOR REHABILITATION UNIT PRICING IS BASED ON A REPRESENTATIVE "MILL AND OVERLAY" TREATMENT AND ACCOUNTS FOR MILLING, PMA/HMA, MATERIAL TRANSFER VEHICLE, AND TACK COAT ITEMS.  </t>
  </si>
  <si>
    <t xml:space="preserve">FULL-DEPTH RECONSTRUCTION UNIT PRICING IS BASED ON A REPRESENTATIVE FULL-DEPTH PAVEMENT STRUCTURE AND ACCOUNTS FOR EXCAVATION WITHIN THE PAVEMENT LIMITS, FORMATION OF SUBGRADE, SUBBASE, PROCESSED AGGREGATE BASE, PMA/HMA, MATERIAL TRANSFER VEHICLE, AND TACK COAT ITEMS.  </t>
  </si>
  <si>
    <t>→</t>
  </si>
  <si>
    <t>Green cells are to be updated</t>
  </si>
  <si>
    <t>Add major items and
quantity take-offs</t>
  </si>
  <si>
    <t>ROW costs reimbursed by LOTCIP</t>
  </si>
  <si>
    <t>Participating utility costs by others</t>
  </si>
  <si>
    <t>Ensure the latest spreadsheet is
used and submitted</t>
  </si>
  <si>
    <t>Inflation Costs (Simple Method)</t>
  </si>
  <si>
    <t>All Application estimates should use the unit prices below for all
standard specification items.</t>
  </si>
  <si>
    <t>←</t>
  </si>
  <si>
    <t>2026 CRCOG LOTCIP PROJECT SOLICITATION</t>
  </si>
  <si>
    <r>
      <rPr>
        <b/>
        <u/>
        <sz val="10"/>
        <color rgb="FF000000"/>
        <rFont val="Calibri"/>
        <family val="2"/>
        <scheme val="minor"/>
      </rPr>
      <t>FOR PAVEMENT PRESERVATION/REHABILITATION/RECONSTRUCTION PROJECTS</t>
    </r>
    <r>
      <rPr>
        <b/>
        <sz val="10"/>
        <color rgb="FF000000"/>
        <rFont val="Calibri"/>
        <family val="2"/>
        <scheme val="minor"/>
      </rPr>
      <t>:
→ IF THE PROPOSED PROJECT RECEIVED A</t>
    </r>
    <r>
      <rPr>
        <b/>
        <i/>
        <sz val="10"/>
        <color rgb="FF000000"/>
        <rFont val="Calibri"/>
        <family val="2"/>
        <scheme val="minor"/>
      </rPr>
      <t xml:space="preserve"> PAVEMENT CONDITION AND REHABILITATION NEEDS ASSESSMENT</t>
    </r>
    <r>
      <rPr>
        <b/>
        <sz val="10"/>
        <color rgb="FF000000"/>
        <rFont val="Calibri"/>
        <family val="2"/>
        <scheme val="minor"/>
      </rPr>
      <t xml:space="preserve"> FROM CRCOG, OR IF THE PROPOSED PROJECT CONCEPT DOES NOT INCLUDE A COMPLETE PAVEMENT DESIGN  WITH SUPPORTING CALCULATIONS, TRAFFIC DATA, AND INVESTIGATIVE SAMPLING INFORMATION (AS REQUIRED), SELECT THE APPROPRIATE PAVEMENT REHABILITATION CATEGORY FOR THE PROJECT AND ENTER THE TOTAL PAVEMENT AREA (IN S.Y.) IN THE "QUANTITY" FOR THAT CATEGORY. NEXT, PROCEED TO ITEMIZATION OF OTHER MAJOR CONTRACT ITEMS BELOW.   
→ IF THE PROPOSED PROJECT CONCEPT INCLUDES A COMPLETE PAVEMENT DESIGN WITH SUPPORTING CALCULATIONS, TRAFFIC DATA, AND INVESTIGATIVE SAMPLING INFORMATION (AS REQUIRED), DISREGARD THIS SECTION AND PROCEED DIRECTLY TO FULL ITEMIZATION OF ALL MAJOR CONTRACT ITEMS.   
</t>
    </r>
    <r>
      <rPr>
        <b/>
        <u/>
        <sz val="10"/>
        <color rgb="FF000000"/>
        <rFont val="Calibri"/>
        <family val="2"/>
        <scheme val="minor"/>
      </rPr>
      <t>FOR ALL OTHER PROJECT TYPES</t>
    </r>
    <r>
      <rPr>
        <b/>
        <sz val="10"/>
        <color rgb="FF000000"/>
        <rFont val="Calibri"/>
        <family val="2"/>
        <scheme val="minor"/>
      </rPr>
      <t>:
→ DISREGARD THIS SECTION AND PROCEED DIRECTLY TO FULL ITEMIZATION OF ALL MAJOR CONTRACT ITEMS.</t>
    </r>
  </si>
  <si>
    <t>Top section is only applicable
to projects receiving CRCOG pavement assessments and/or without complete pavement designs.</t>
  </si>
  <si>
    <t xml:space="preserve">2026 CRCOG LOTCIP PROJECT Construction Cost Estimating </t>
  </si>
  <si>
    <t>January 2026</t>
  </si>
  <si>
    <r>
      <t xml:space="preserve">Unit prices are from the
</t>
    </r>
    <r>
      <rPr>
        <b/>
        <i/>
        <sz val="9"/>
        <color rgb="FF000000"/>
        <rFont val="Calibri"/>
        <family val="2"/>
        <scheme val="minor"/>
      </rPr>
      <t>2026 CRCOG Unit Prices Guide.</t>
    </r>
    <r>
      <rPr>
        <sz val="9"/>
        <color rgb="FF000000"/>
        <rFont val="Calibri"/>
        <family val="2"/>
        <scheme val="minor"/>
      </rPr>
      <t xml:space="preserve">
See tab.</t>
    </r>
  </si>
  <si>
    <t>→ ITEMIZE MAJOR CONTRACT ITEMS BELOW AND ASSIGN UNIT PRICES FROM THE "2026 CRCOG UNIT PRICES GUIDE" TAB. IF A PAVEMENT QUANTITY WAS ENTERED IN ONE OF THE CATEGORIES ABOVE, THIS ITEMIZATION SHOULD NOT INCLUDE THE PAVEMENT ITEMS ALREADY ACCOUNTED IN THE UNIT PRICE FOR THAT CATEGORY.  SEE THE "2026 CRCOG UNIT PRICES GUIDE" TAB IN THIS WORKBOOK FOR ADDITIONAL INFORMATION ON THE ITEMS INCLUDED WITHIN EACH CATEGORY.</t>
  </si>
  <si>
    <r>
      <t xml:space="preserve">Unit prices are linked to the
</t>
    </r>
    <r>
      <rPr>
        <b/>
        <i/>
        <sz val="9"/>
        <color rgb="FF000000"/>
        <rFont val="Calibri"/>
        <family val="2"/>
        <scheme val="minor"/>
      </rPr>
      <t xml:space="preserve">2026 CRCOG Unit Prices Guide.
</t>
    </r>
    <r>
      <rPr>
        <sz val="9"/>
        <color rgb="FF000000"/>
        <rFont val="Calibri"/>
        <family val="2"/>
        <scheme val="minor"/>
      </rPr>
      <t>See tab.</t>
    </r>
  </si>
  <si>
    <t>→ ASSIGN PERCENTAGES FOR MAJOR LUMP SUM ITEMS BASED ON LOTCIP RANGES &amp; PROJECT SPECIFICS (AVG LOTCIP VALUES SHOWN BY DEFAULT)</t>
  </si>
  <si>
    <r>
      <t xml:space="preserve">Minor Items Subtotal </t>
    </r>
    <r>
      <rPr>
        <sz val="11"/>
        <rFont val="Calibri"/>
        <family val="2"/>
        <scheme val="minor"/>
      </rPr>
      <t>(25% for ALL project applications)</t>
    </r>
  </si>
  <si>
    <t>Use 25% minor items allocation
for ALL projects at the app phase</t>
  </si>
  <si>
    <t>Typical LOTCIP percentage ranges are derived from 2023~2025 LOTCIP project data.
Average LOTCIP values are shown as default values in each green box.</t>
  </si>
  <si>
    <r>
      <t xml:space="preserve">Clearing and Grubbing </t>
    </r>
    <r>
      <rPr>
        <sz val="10"/>
        <rFont val="Calibri"/>
        <family val="2"/>
        <scheme val="minor"/>
      </rPr>
      <t>(LOTCIP Range: 0.7% - 3.8%)</t>
    </r>
  </si>
  <si>
    <r>
      <t xml:space="preserve">M &amp; P of Traffic </t>
    </r>
    <r>
      <rPr>
        <sz val="10"/>
        <rFont val="Calibri"/>
        <family val="2"/>
        <scheme val="minor"/>
      </rPr>
      <t>(LOTCIP Range 0.9% - 4.8%)</t>
    </r>
  </si>
  <si>
    <r>
      <t xml:space="preserve">Mobilization and Project Closeout </t>
    </r>
    <r>
      <rPr>
        <sz val="10"/>
        <rFont val="Calibri"/>
        <family val="2"/>
        <scheme val="minor"/>
      </rPr>
      <t>(LOTCIP Range: 0.9% - 8.3%)</t>
    </r>
  </si>
  <si>
    <r>
      <t xml:space="preserve">Construction Surveying </t>
    </r>
    <r>
      <rPr>
        <sz val="10"/>
        <rFont val="Calibri"/>
        <family val="2"/>
        <scheme val="minor"/>
      </rPr>
      <t>(LOTCIP Range: 0.6% - 1.9%)</t>
    </r>
  </si>
  <si>
    <t>Update date of estimate and
anticipated bid date</t>
  </si>
  <si>
    <t>Do not adjust the inflation value. Value is consistent with
2026 CTDOT Guidelines</t>
  </si>
  <si>
    <t>Annual Inflation (5%)</t>
  </si>
  <si>
    <r>
      <t>TOTAL CONTRACT COST ESTIMATE (E + F)</t>
    </r>
    <r>
      <rPr>
        <sz val="11"/>
        <rFont val="Calibri"/>
        <family val="2"/>
        <scheme val="minor"/>
      </rPr>
      <t xml:space="preserve"> (Rounded up to nearest $1000)</t>
    </r>
  </si>
  <si>
    <r>
      <rPr>
        <b/>
        <sz val="11"/>
        <color rgb="FF000000"/>
        <rFont val="Calibri"/>
        <family val="2"/>
        <scheme val="minor"/>
      </rPr>
      <t>Utility Adjustments</t>
    </r>
    <r>
      <rPr>
        <sz val="10"/>
        <color rgb="FF000000"/>
        <rFont val="Calibri"/>
        <family val="2"/>
        <scheme val="minor"/>
      </rPr>
      <t xml:space="preserve"> (LIMITED TO LOTCIP-PARTICIPATING COSTS)</t>
    </r>
  </si>
  <si>
    <t xml:space="preserve">PAVEMENT PRESERVATION/REHABILITATION/RECONSTRUCTION PRICES </t>
  </si>
  <si>
    <r>
      <rPr>
        <b/>
        <i/>
        <sz val="9"/>
        <rFont val="Calibri"/>
        <family val="2"/>
        <scheme val="minor"/>
      </rPr>
      <t>NOTES:</t>
    </r>
    <r>
      <rPr>
        <i/>
        <sz val="9"/>
        <rFont val="Calibri"/>
        <family val="2"/>
        <scheme val="minor"/>
      </rPr>
      <t xml:space="preserve">
i. THESE UNIT PRICES ARE TO BE USED FOR ANY PROPOSED PAVEMENT PRESERVATION/REHABILITATION/RECONSTRUCTION PROJECT FOR WHICH A COMPLETE PAVEMENT DESIGN (WITH ALL SUPPORTING CALCULATIONS, TRAFFIC DATA, AND EXISTING PAVEMENT STRUCTURE INFORMATION, AS REQUIRED) </t>
    </r>
    <r>
      <rPr>
        <i/>
        <u/>
        <sz val="9"/>
        <rFont val="Calibri"/>
        <family val="2"/>
        <scheme val="minor"/>
      </rPr>
      <t>IS NOT</t>
    </r>
    <r>
      <rPr>
        <i/>
        <sz val="9"/>
        <rFont val="Calibri"/>
        <family val="2"/>
        <scheme val="minor"/>
      </rPr>
      <t xml:space="preserve"> BEING PROVIDED IN THE APPLICATION. THESE UNIT PRICES ARE TO BE APPLIED TO THE OVERALL PAVEMENT AREA OF THE PROPOSED PROJECT, INCLUDING MAINLINE AND SIDEROAD APPROACHES. ANY PAVEMENT-RELATED WORK THAT IS ATYPICAL OF THE GENERAL PAVEMENT PRESERVATION/REHABILITATION/RECONSTRUCTION AREA IS TO BE ESTIMATED SEPARATELY BASED ON INDIVIDUAL MAJOR  ITEMS AND UNIT PRICES. SEE NOTES ii AND iii. 
ii. PAVEMENT PRESERVATION AND MINOR REHABILITATION PROJECTS THAT REQUIRE SOME ADDITIONAL CRACK SEALING AND/OR FULL-DEPTH PATCHING TO ADDRESS LIMITED AREAS OF MORE SEVERE PAVEMENT DISTRESSES ARE TO INCLUDE THIS ADDITIONAL WORK USING THE INDIVIDUAL MAJOR ITEMS AND UNIT PRICES. 
iii. PAVEMENT PRESERVATION, MINOR REHABILITATION AND MAJOR REHABILITATION PROJECTS THAT REQUIRE SOME FULL-DEPTH CONSTRUCTION FOR BOX WIDENING, NEW GRANITE/CONCRETE CURBING INSTALLATIONS, AND/OR NEW DRAINAGE INSTALLATIONS ARE TO INCLUDE THIS WORK USING THE APPLICABLE INDIVIDUAL MAJOR ITEMS AND UNIT PRICES.  </t>
    </r>
  </si>
  <si>
    <t>See additional notes below.</t>
  </si>
  <si>
    <r>
      <rPr>
        <b/>
        <sz val="10"/>
        <rFont val="Calibri"/>
        <family val="2"/>
        <scheme val="minor"/>
      </rPr>
      <t>2026 Unit Prices based on:</t>
    </r>
    <r>
      <rPr>
        <sz val="10"/>
        <rFont val="Calibri"/>
        <family val="2"/>
        <scheme val="minor"/>
      </rPr>
      <t xml:space="preserve">
→ 2023~2025 LOTCIP Bid Data (12 Projects)
→ CTDOT Wt'd Unit Prices from Master Bid Item List (2/2025)
→ CTDOT Bid Data (2025)
→ Adjusted for 5% Annual Inflation</t>
    </r>
  </si>
  <si>
    <t>0406158</t>
  </si>
  <si>
    <t>0406238</t>
  </si>
  <si>
    <t>NON-TRACKING ASPHALT TACK COAT</t>
  </si>
  <si>
    <t>10,000 CY</t>
  </si>
  <si>
    <t>0586013.10</t>
  </si>
  <si>
    <t>OFFSET TYPE 'C' CATCH BASIN - 0' - 10' DEEP</t>
  </si>
  <si>
    <t>0586030.10</t>
  </si>
  <si>
    <t>TYPE 'C-G' CATCH BASIN - 0' - 10' DEEP</t>
  </si>
  <si>
    <t>36'' R.C. PIPE - 0' - 10' DEEP</t>
  </si>
  <si>
    <t>0686000.36</t>
  </si>
  <si>
    <t>0912503</t>
  </si>
  <si>
    <t>REMOVE METAL BEAM RAIL</t>
  </si>
  <si>
    <t>0815093</t>
  </si>
  <si>
    <t>BITUMINOUS CONCRETE PARK CURB</t>
  </si>
  <si>
    <t>0906204</t>
  </si>
  <si>
    <t>THREE RAIL WOOD FENCE</t>
  </si>
  <si>
    <t>EST.</t>
  </si>
  <si>
    <t>1001001</t>
  </si>
  <si>
    <t>TRENCHING AND BACKFILLING</t>
  </si>
  <si>
    <t>1117111</t>
  </si>
  <si>
    <t>RECTANGULAR RAPID FLASHING BEACON ASSEMBLY - TYPE B</t>
  </si>
  <si>
    <t xml:space="preserve">MAJOR REHABILITATION UNIT PRICING IS BASED ON A REPRESENTATIVE "PEEL AND PAVE" TREATMENT AND ACCOUNTS FOR PAVEMENT REMOVAL, FORMATION OF SUBGRADE, PMA/HMA, MATERIAL TRANSFER VEHICLE, AND TACK COAT ITEMS. </t>
  </si>
  <si>
    <t>DRAINAGE STRUCTURES, PIPE, AND PIPE END SECTIONS AND THEIR ASSOCIATED UNIT PRICES ARE FOR ALL-INCLUSIVE ITEMS CONSISTENT WITH CTDOT'S STANDARD SPECIFICATIONS, FORM 819, SECTIONS 2.86, 5.86 AND 6.86.</t>
  </si>
  <si>
    <t>SEE BELOW</t>
  </si>
  <si>
    <t xml:space="preserve">ESTIMATED VALUES (IN 2026 $) FOR TRAFFICPERSON (MUNICIPAL POLICE OFFICER) RANGED FROM $10,500 TO $220,000 (0.5% TO 6%± OF TOTAL PROJECT VALUES) FOR 2023~2025 LOTCIP PROJECTS. THE AVERAGE VALUE WAS $85,000 (2.9%± OF PROJECT); THE MEDIAN VALUE WAS $43,000 (2.3%± OF PROJECT). ALL ESTIMATES ARE TO INCLUDE A TRAFFICPERSON ITEM FOR LOTCIP APPLICATION PURPOSES. </t>
  </si>
  <si>
    <t>BRIDGE ITEMS - PAGE 15</t>
  </si>
  <si>
    <t>RETAINING WALLS - PAGE 18</t>
  </si>
  <si>
    <t>SIGNALIZATION ITEMS - PAGE 18</t>
  </si>
  <si>
    <r>
      <t xml:space="preserve">FOR THE FOLLOWING ITEMS - PLEASE SEE CTDOT's </t>
    </r>
    <r>
      <rPr>
        <b/>
        <i/>
        <u/>
        <sz val="10"/>
        <color theme="10"/>
        <rFont val="Calibri"/>
        <family val="2"/>
        <scheme val="minor"/>
      </rPr>
      <t>2026 ESTIMATING GUIDELINES</t>
    </r>
    <r>
      <rPr>
        <b/>
        <u/>
        <sz val="10"/>
        <color theme="10"/>
        <rFont val="Calibri"/>
        <family val="2"/>
        <scheme val="minor"/>
      </rPr>
      <t xml:space="preserve"> - LINKED HERE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</si>
</sst>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0;###0"/>
    <numFmt numFmtId="165" formatCode="0.0%"/>
    <numFmt numFmtId="166" formatCode="_(&quot;$&quot;* #,##0_);_(&quot;$&quot;* \(#,##0\);_(&quot;$&quot;* &quot;-&quot;??_);_(@_)"/>
    <numFmt numFmtId="167" formatCode="&quot;$&quot;#,##0"/>
    <numFmt numFmtId="168" formatCode="[$-409]mmm\-yy;@"/>
    <numFmt numFmtId="169" formatCode="0."/>
    <numFmt numFmtId="170" formatCode="&quot;$&quot;#,##0.00"/>
    <numFmt numFmtId="171" formatCode="0.0"/>
  </numFmts>
  <fonts count="49" x14ac:knownFonts="1">
    <font>
      <sz val="10"/>
      <color rgb="FF000000"/>
      <name val="Times New Roman"/>
      <charset val="204"/>
    </font>
    <font>
      <sz val="10"/>
      <color rgb="FF000000"/>
      <name val="Times New Roman"/>
      <family val="1"/>
    </font>
    <font>
      <sz val="10"/>
      <color rgb="FF000000"/>
      <name val="Arial"/>
      <family val="2"/>
    </font>
    <font>
      <sz val="12"/>
      <color rgb="FF000000"/>
      <name val="Arial"/>
      <family val="2"/>
    </font>
    <font>
      <b/>
      <sz val="12"/>
      <color rgb="FF365F91"/>
      <name val="Calibri"/>
      <family val="2"/>
    </font>
    <font>
      <sz val="11"/>
      <color rgb="FF000000"/>
      <name val="Arial"/>
      <family val="2"/>
    </font>
    <font>
      <sz val="17"/>
      <color rgb="FF365F91"/>
      <name val="Calibri"/>
      <family val="2"/>
    </font>
    <font>
      <b/>
      <sz val="11"/>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b/>
      <sz val="11"/>
      <color theme="3"/>
      <name val="Calibri"/>
      <family val="2"/>
      <scheme val="minor"/>
    </font>
    <font>
      <sz val="11"/>
      <color rgb="FF3F3F76"/>
      <name val="Calibri"/>
      <family val="2"/>
      <scheme val="minor"/>
    </font>
    <font>
      <b/>
      <sz val="11"/>
      <color rgb="FFFA7D00"/>
      <name val="Calibri"/>
      <family val="2"/>
      <scheme val="minor"/>
    </font>
    <font>
      <i/>
      <sz val="11"/>
      <color rgb="FF7F7F7F"/>
      <name val="Calibri"/>
      <family val="2"/>
      <scheme val="minor"/>
    </font>
    <font>
      <b/>
      <sz val="11"/>
      <color theme="1"/>
      <name val="Calibri"/>
      <family val="2"/>
      <scheme val="minor"/>
    </font>
    <font>
      <sz val="10"/>
      <name val="Arial"/>
      <family val="2"/>
    </font>
    <font>
      <sz val="10"/>
      <name val="Arial"/>
      <family val="2"/>
    </font>
    <font>
      <i/>
      <sz val="11"/>
      <name val="Calibri"/>
      <family val="2"/>
      <scheme val="minor"/>
    </font>
    <font>
      <sz val="10"/>
      <name val="Calibri"/>
      <family val="2"/>
      <scheme val="minor"/>
    </font>
    <font>
      <b/>
      <sz val="12"/>
      <name val="Arial"/>
      <family val="2"/>
    </font>
    <font>
      <sz val="12"/>
      <name val="Arial"/>
      <family val="2"/>
    </font>
    <font>
      <sz val="10"/>
      <name val="Times New Roman"/>
      <family val="1"/>
    </font>
    <font>
      <b/>
      <i/>
      <sz val="10"/>
      <name val="Calibri"/>
      <family val="2"/>
      <scheme val="minor"/>
    </font>
    <font>
      <b/>
      <sz val="10"/>
      <name val="Calibri"/>
      <family val="2"/>
      <scheme val="minor"/>
    </font>
    <font>
      <sz val="10"/>
      <color theme="1"/>
      <name val="Calibri"/>
      <family val="2"/>
      <scheme val="minor"/>
    </font>
    <font>
      <strike/>
      <sz val="10"/>
      <color rgb="FFFF0000"/>
      <name val="Calibri"/>
      <family val="2"/>
      <scheme val="minor"/>
    </font>
    <font>
      <sz val="10"/>
      <color rgb="FF000000"/>
      <name val="Calibri"/>
      <family val="2"/>
      <scheme val="minor"/>
    </font>
    <font>
      <u/>
      <sz val="10"/>
      <color theme="10"/>
      <name val="Times New Roman"/>
      <family val="1"/>
    </font>
    <font>
      <b/>
      <u/>
      <sz val="10"/>
      <color theme="10"/>
      <name val="Calibri"/>
      <family val="2"/>
      <scheme val="minor"/>
    </font>
    <font>
      <b/>
      <sz val="17"/>
      <color rgb="FF365F91"/>
      <name val="Calibri"/>
      <family val="2"/>
    </font>
    <font>
      <sz val="20"/>
      <color rgb="FF365F91"/>
      <name val="Calibri"/>
      <family val="2"/>
    </font>
    <font>
      <b/>
      <sz val="11"/>
      <color theme="0"/>
      <name val="Calibri"/>
      <family val="2"/>
      <scheme val="minor"/>
    </font>
    <font>
      <sz val="8"/>
      <name val="Times New Roman"/>
      <family val="1"/>
    </font>
    <font>
      <b/>
      <sz val="13"/>
      <name val="Calibri"/>
      <family val="2"/>
      <scheme val="minor"/>
    </font>
    <font>
      <b/>
      <sz val="14"/>
      <name val="Calibri"/>
      <family val="2"/>
    </font>
    <font>
      <b/>
      <sz val="10"/>
      <color rgb="FF000000"/>
      <name val="Calibri"/>
      <family val="2"/>
      <scheme val="minor"/>
    </font>
    <font>
      <i/>
      <sz val="9"/>
      <name val="Calibri"/>
      <family val="2"/>
      <scheme val="minor"/>
    </font>
    <font>
      <b/>
      <i/>
      <sz val="9"/>
      <name val="Calibri"/>
      <family val="2"/>
      <scheme val="minor"/>
    </font>
    <font>
      <b/>
      <i/>
      <sz val="10"/>
      <color rgb="FF000000"/>
      <name val="Calibri"/>
      <family val="2"/>
      <scheme val="minor"/>
    </font>
    <font>
      <i/>
      <u/>
      <sz val="9"/>
      <name val="Calibri"/>
      <family val="2"/>
      <scheme val="minor"/>
    </font>
    <font>
      <b/>
      <u/>
      <sz val="10"/>
      <color rgb="FF000000"/>
      <name val="Calibri"/>
      <family val="2"/>
      <scheme val="minor"/>
    </font>
    <font>
      <b/>
      <sz val="9"/>
      <color rgb="FF000000"/>
      <name val="Calibri"/>
      <family val="2"/>
      <scheme val="minor"/>
    </font>
    <font>
      <sz val="20"/>
      <color rgb="FF000000"/>
      <name val="Arial"/>
      <family val="2"/>
    </font>
    <font>
      <sz val="9"/>
      <color rgb="FF000000"/>
      <name val="Calibri"/>
      <family val="2"/>
      <scheme val="minor"/>
    </font>
    <font>
      <b/>
      <i/>
      <sz val="9"/>
      <color rgb="FF000000"/>
      <name val="Calibri"/>
      <family val="2"/>
      <scheme val="minor"/>
    </font>
    <font>
      <sz val="9"/>
      <name val="Calibri"/>
      <family val="2"/>
      <scheme val="minor"/>
    </font>
    <font>
      <sz val="10"/>
      <name val="Calibri"/>
      <family val="2"/>
    </font>
    <font>
      <b/>
      <i/>
      <u/>
      <sz val="10"/>
      <color theme="10"/>
      <name val="Calibri"/>
      <family val="2"/>
      <scheme val="minor"/>
    </font>
  </fonts>
  <fills count="11">
    <fill>
      <patternFill patternType="none"/>
    </fill>
    <fill>
      <patternFill patternType="gray125"/>
    </fill>
    <fill>
      <patternFill patternType="solid">
        <fgColor rgb="FFFFFFFF"/>
      </patternFill>
    </fill>
    <fill>
      <patternFill patternType="solid">
        <fgColor rgb="FFFFCC99"/>
      </patternFill>
    </fill>
    <fill>
      <patternFill patternType="solid">
        <fgColor rgb="FFF2F2F2"/>
      </patternFill>
    </fill>
    <fill>
      <patternFill patternType="solid">
        <fgColor theme="0"/>
        <bgColor indexed="64"/>
      </patternFill>
    </fill>
    <fill>
      <patternFill patternType="solid">
        <fgColor theme="6" tint="0.79998168889431442"/>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3"/>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indexed="64"/>
      </bottom>
      <diagonal/>
    </border>
    <border>
      <left style="thin">
        <color indexed="64"/>
      </left>
      <right style="thin">
        <color indexed="64"/>
      </right>
      <top style="thin">
        <color theme="0" tint="-0.14996795556505021"/>
      </top>
      <bottom style="thin">
        <color theme="0" tint="-0.24994659260841701"/>
      </bottom>
      <diagonal/>
    </border>
    <border>
      <left style="thin">
        <color indexed="64"/>
      </left>
      <right style="thin">
        <color indexed="64"/>
      </right>
      <top/>
      <bottom style="thin">
        <color theme="0" tint="-0.14996795556505021"/>
      </bottom>
      <diagonal/>
    </border>
    <border>
      <left style="thin">
        <color auto="1"/>
      </left>
      <right style="thin">
        <color auto="1"/>
      </right>
      <top style="thin">
        <color theme="0" tint="-0.14993743705557422"/>
      </top>
      <bottom style="thin">
        <color indexed="64"/>
      </bottom>
      <diagonal/>
    </border>
    <border>
      <left style="thin">
        <color indexed="64"/>
      </left>
      <right style="thin">
        <color indexed="64"/>
      </right>
      <top style="thin">
        <color theme="0" tint="-0.14996795556505021"/>
      </top>
      <bottom/>
      <diagonal/>
    </border>
    <border>
      <left style="thin">
        <color auto="1"/>
      </left>
      <right style="thin">
        <color auto="1"/>
      </right>
      <top style="thin">
        <color theme="0" tint="-0.14993743705557422"/>
      </top>
      <bottom style="thin">
        <color theme="0" tint="-0.14993743705557422"/>
      </bottom>
      <diagonal/>
    </border>
    <border>
      <left style="thin">
        <color indexed="64"/>
      </left>
      <right/>
      <top style="thin">
        <color indexed="64"/>
      </top>
      <bottom style="thin">
        <color theme="0" tint="-0.14996795556505021"/>
      </bottom>
      <diagonal/>
    </border>
    <border>
      <left/>
      <right/>
      <top style="thin">
        <color indexed="64"/>
      </top>
      <bottom style="thin">
        <color theme="0" tint="-0.14996795556505021"/>
      </bottom>
      <diagonal/>
    </border>
    <border>
      <left/>
      <right style="thin">
        <color indexed="64"/>
      </right>
      <top style="thin">
        <color indexed="64"/>
      </top>
      <bottom style="thin">
        <color theme="0" tint="-0.14996795556505021"/>
      </bottom>
      <diagonal/>
    </border>
    <border>
      <left style="thin">
        <color indexed="64"/>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
      <left style="thin">
        <color indexed="64"/>
      </left>
      <right/>
      <top style="thin">
        <color theme="0" tint="-0.14996795556505021"/>
      </top>
      <bottom style="thin">
        <color indexed="64"/>
      </bottom>
      <diagonal/>
    </border>
    <border>
      <left/>
      <right/>
      <top style="thin">
        <color theme="0" tint="-0.14996795556505021"/>
      </top>
      <bottom style="thin">
        <color indexed="64"/>
      </bottom>
      <diagonal/>
    </border>
    <border>
      <left/>
      <right style="thin">
        <color indexed="64"/>
      </right>
      <top style="thin">
        <color theme="0" tint="-0.14996795556505021"/>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theme="0" tint="-0.24994659260841701"/>
      </top>
      <bottom style="thin">
        <color indexed="64"/>
      </bottom>
      <diagonal/>
    </border>
  </borders>
  <cellStyleXfs count="13">
    <xf numFmtId="0" fontId="0" fillId="0" borderId="0"/>
    <xf numFmtId="44" fontId="1" fillId="0" borderId="0" applyFont="0" applyFill="0" applyBorder="0" applyAlignment="0" applyProtection="0"/>
    <xf numFmtId="9" fontId="1" fillId="0" borderId="0" applyFont="0" applyFill="0" applyBorder="0" applyAlignment="0" applyProtection="0"/>
    <xf numFmtId="0" fontId="11" fillId="0" borderId="5" applyNumberFormat="0" applyFill="0" applyAlignment="0" applyProtection="0"/>
    <xf numFmtId="0" fontId="12" fillId="3" borderId="6" applyNumberFormat="0" applyAlignment="0" applyProtection="0"/>
    <xf numFmtId="0" fontId="13" fillId="4" borderId="6" applyNumberFormat="0" applyAlignment="0" applyProtection="0"/>
    <xf numFmtId="0" fontId="14" fillId="0" borderId="0" applyNumberFormat="0" applyFill="0" applyBorder="0" applyAlignment="0" applyProtection="0"/>
    <xf numFmtId="0" fontId="15" fillId="0" borderId="7" applyNumberFormat="0" applyFill="0" applyAlignment="0" applyProtection="0"/>
    <xf numFmtId="0" fontId="16" fillId="0" borderId="0"/>
    <xf numFmtId="9" fontId="17" fillId="0" borderId="0" applyFont="0" applyFill="0" applyBorder="0" applyAlignment="0" applyProtection="0"/>
    <xf numFmtId="9" fontId="16" fillId="0" borderId="0" applyFont="0" applyFill="0" applyBorder="0" applyAlignment="0" applyProtection="0"/>
    <xf numFmtId="0" fontId="22" fillId="0" borderId="0"/>
    <xf numFmtId="0" fontId="28" fillId="0" borderId="0" applyNumberFormat="0" applyFill="0" applyBorder="0" applyAlignment="0" applyProtection="0"/>
  </cellStyleXfs>
  <cellXfs count="323">
    <xf numFmtId="0" fontId="0" fillId="2" borderId="0" xfId="0" applyFill="1" applyAlignment="1">
      <alignment horizontal="left" vertical="top"/>
    </xf>
    <xf numFmtId="0" fontId="2" fillId="2" borderId="0" xfId="0" applyFont="1" applyFill="1" applyAlignment="1">
      <alignment horizontal="left" vertical="top"/>
    </xf>
    <xf numFmtId="0" fontId="3" fillId="2" borderId="0" xfId="0" applyFont="1" applyFill="1" applyAlignment="1">
      <alignment horizontal="center" vertical="center"/>
    </xf>
    <xf numFmtId="0" fontId="3" fillId="2" borderId="0" xfId="0" applyFont="1" applyFill="1" applyAlignment="1">
      <alignment horizontal="left" vertical="center"/>
    </xf>
    <xf numFmtId="0" fontId="2" fillId="2" borderId="0" xfId="0" applyFont="1" applyFill="1" applyAlignment="1">
      <alignment horizontal="center" vertical="center"/>
    </xf>
    <xf numFmtId="0" fontId="4" fillId="2" borderId="0" xfId="0" applyFont="1" applyFill="1" applyAlignment="1">
      <alignment horizontal="left" vertical="center"/>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2" borderId="0" xfId="0" applyFont="1" applyFill="1" applyAlignment="1">
      <alignment horizontal="center" vertical="center"/>
    </xf>
    <xf numFmtId="44" fontId="9" fillId="2" borderId="1" xfId="0" applyNumberFormat="1" applyFont="1" applyFill="1" applyBorder="1" applyAlignment="1">
      <alignment horizontal="center" vertical="center" wrapText="1"/>
    </xf>
    <xf numFmtId="0" fontId="9" fillId="2" borderId="0" xfId="0" applyFont="1" applyFill="1" applyAlignment="1">
      <alignment horizontal="left" vertical="center"/>
    </xf>
    <xf numFmtId="165" fontId="9" fillId="2" borderId="0" xfId="2" applyNumberFormat="1" applyFont="1" applyFill="1" applyBorder="1" applyAlignment="1">
      <alignment horizontal="center" vertical="center"/>
    </xf>
    <xf numFmtId="0" fontId="19" fillId="0" borderId="0" xfId="8" applyFont="1"/>
    <xf numFmtId="0" fontId="19" fillId="5" borderId="3" xfId="8" applyFont="1" applyFill="1" applyBorder="1"/>
    <xf numFmtId="0" fontId="19" fillId="5" borderId="0" xfId="8" applyFont="1" applyFill="1"/>
    <xf numFmtId="0" fontId="7" fillId="5" borderId="0" xfId="7" applyFont="1" applyFill="1" applyBorder="1" applyAlignment="1">
      <alignment horizontal="center"/>
    </xf>
    <xf numFmtId="167" fontId="7" fillId="5" borderId="0" xfId="7" applyNumberFormat="1" applyFont="1" applyFill="1" applyBorder="1" applyAlignment="1">
      <alignment horizontal="center"/>
    </xf>
    <xf numFmtId="0" fontId="18" fillId="5" borderId="0" xfId="6" applyFont="1" applyFill="1" applyAlignment="1">
      <alignment horizontal="right"/>
    </xf>
    <xf numFmtId="0" fontId="7" fillId="5" borderId="0" xfId="3" applyFont="1" applyFill="1" applyBorder="1"/>
    <xf numFmtId="0" fontId="7" fillId="5" borderId="0" xfId="8" quotePrefix="1" applyFont="1" applyFill="1" applyAlignment="1">
      <alignment horizontal="center"/>
    </xf>
    <xf numFmtId="0" fontId="11" fillId="5" borderId="0" xfId="3" applyFill="1" applyBorder="1"/>
    <xf numFmtId="0" fontId="15" fillId="5" borderId="0" xfId="7" applyFill="1" applyBorder="1" applyAlignment="1">
      <alignment horizontal="center"/>
    </xf>
    <xf numFmtId="167" fontId="15" fillId="5" borderId="0" xfId="7" applyNumberFormat="1" applyFill="1" applyBorder="1" applyAlignment="1">
      <alignment horizontal="center"/>
    </xf>
    <xf numFmtId="0" fontId="14" fillId="5" borderId="0" xfId="6" applyFill="1" applyAlignment="1">
      <alignment horizontal="right"/>
    </xf>
    <xf numFmtId="0" fontId="19" fillId="5" borderId="0" xfId="8" applyFont="1" applyFill="1" applyAlignment="1">
      <alignment horizontal="right"/>
    </xf>
    <xf numFmtId="0" fontId="3" fillId="5" borderId="0" xfId="0" applyFont="1" applyFill="1" applyAlignment="1">
      <alignment horizontal="left" vertical="center"/>
    </xf>
    <xf numFmtId="0" fontId="9" fillId="5" borderId="0" xfId="0" applyFont="1" applyFill="1" applyAlignment="1">
      <alignment horizontal="left" vertical="center"/>
    </xf>
    <xf numFmtId="166" fontId="19" fillId="5" borderId="0" xfId="8" applyNumberFormat="1" applyFont="1" applyFill="1"/>
    <xf numFmtId="0" fontId="18" fillId="5" borderId="0" xfId="6" applyFont="1" applyFill="1" applyBorder="1" applyAlignment="1">
      <alignment horizontal="right"/>
    </xf>
    <xf numFmtId="166" fontId="7" fillId="5" borderId="0" xfId="7" applyNumberFormat="1" applyFont="1" applyFill="1" applyBorder="1" applyAlignment="1">
      <alignment horizontal="center"/>
    </xf>
    <xf numFmtId="0" fontId="7" fillId="5" borderId="0" xfId="3" applyFont="1" applyFill="1" applyBorder="1" applyAlignment="1">
      <alignment horizontal="center"/>
    </xf>
    <xf numFmtId="164" fontId="9" fillId="6" borderId="1" xfId="0" quotePrefix="1" applyNumberFormat="1" applyFont="1" applyFill="1" applyBorder="1" applyAlignment="1">
      <alignment horizontal="center" vertical="center" wrapText="1"/>
    </xf>
    <xf numFmtId="0" fontId="10" fillId="6" borderId="1" xfId="0" applyFont="1" applyFill="1" applyBorder="1" applyAlignment="1">
      <alignment horizontal="center" vertical="center" wrapText="1"/>
    </xf>
    <xf numFmtId="164" fontId="9" fillId="6" borderId="1" xfId="0" applyNumberFormat="1" applyFont="1" applyFill="1" applyBorder="1" applyAlignment="1">
      <alignment horizontal="center" vertical="center" wrapText="1"/>
    </xf>
    <xf numFmtId="44" fontId="9" fillId="6" borderId="1" xfId="0" applyNumberFormat="1" applyFont="1" applyFill="1" applyBorder="1" applyAlignment="1">
      <alignment horizontal="center" vertical="center" wrapText="1"/>
    </xf>
    <xf numFmtId="0" fontId="3" fillId="0" borderId="0" xfId="0" applyFont="1" applyAlignment="1">
      <alignment horizontal="left" vertical="center"/>
    </xf>
    <xf numFmtId="44" fontId="9" fillId="0" borderId="1" xfId="0" applyNumberFormat="1" applyFont="1" applyBorder="1" applyAlignment="1">
      <alignment horizontal="center" vertical="center" wrapText="1"/>
    </xf>
    <xf numFmtId="0" fontId="10" fillId="5" borderId="0" xfId="4" applyNumberFormat="1" applyFont="1" applyFill="1" applyBorder="1" applyAlignment="1"/>
    <xf numFmtId="0" fontId="10" fillId="5" borderId="2" xfId="4" applyFont="1" applyFill="1" applyBorder="1"/>
    <xf numFmtId="0" fontId="19" fillId="5" borderId="4" xfId="8" applyFont="1" applyFill="1" applyBorder="1"/>
    <xf numFmtId="0" fontId="19" fillId="0" borderId="0" xfId="11" applyFont="1"/>
    <xf numFmtId="0" fontId="19" fillId="0" borderId="0" xfId="11" applyFont="1" applyAlignment="1">
      <alignment vertical="center"/>
    </xf>
    <xf numFmtId="0" fontId="19" fillId="0" borderId="0" xfId="11" applyFont="1" applyAlignment="1">
      <alignment horizontal="left"/>
    </xf>
    <xf numFmtId="0" fontId="24" fillId="9" borderId="2" xfId="11" applyFont="1" applyFill="1" applyBorder="1" applyAlignment="1">
      <alignment horizontal="left" vertical="center"/>
    </xf>
    <xf numFmtId="0" fontId="19" fillId="9" borderId="3" xfId="11" applyFont="1" applyFill="1" applyBorder="1" applyAlignment="1">
      <alignment vertical="center"/>
    </xf>
    <xf numFmtId="0" fontId="24" fillId="8" borderId="1" xfId="11" applyFont="1" applyFill="1" applyBorder="1" applyAlignment="1">
      <alignment horizontal="left"/>
    </xf>
    <xf numFmtId="0" fontId="24" fillId="8" borderId="1" xfId="11" applyFont="1" applyFill="1" applyBorder="1" applyAlignment="1">
      <alignment horizontal="center" wrapText="1"/>
    </xf>
    <xf numFmtId="0" fontId="19" fillId="0" borderId="12" xfId="11" applyFont="1" applyBorder="1" applyAlignment="1">
      <alignment vertical="center"/>
    </xf>
    <xf numFmtId="0" fontId="19" fillId="0" borderId="12" xfId="11" applyFont="1" applyBorder="1" applyAlignment="1">
      <alignment horizontal="center" vertical="center"/>
    </xf>
    <xf numFmtId="0" fontId="19" fillId="0" borderId="13" xfId="11" quotePrefix="1" applyFont="1" applyBorder="1" applyAlignment="1">
      <alignment horizontal="left" vertical="center"/>
    </xf>
    <xf numFmtId="0" fontId="19" fillId="0" borderId="13" xfId="11" applyFont="1" applyBorder="1" applyAlignment="1">
      <alignment vertical="center"/>
    </xf>
    <xf numFmtId="0" fontId="19" fillId="0" borderId="13" xfId="11" applyFont="1" applyBorder="1" applyAlignment="1">
      <alignment horizontal="center" vertical="center"/>
    </xf>
    <xf numFmtId="170" fontId="24" fillId="8" borderId="1" xfId="11" applyNumberFormat="1" applyFont="1" applyFill="1" applyBorder="1" applyAlignment="1">
      <alignment horizontal="center" wrapText="1"/>
    </xf>
    <xf numFmtId="170" fontId="19" fillId="0" borderId="0" xfId="11" applyNumberFormat="1" applyFont="1"/>
    <xf numFmtId="0" fontId="19" fillId="0" borderId="12" xfId="11" quotePrefix="1" applyFont="1" applyBorder="1" applyAlignment="1">
      <alignment horizontal="left" vertical="center"/>
    </xf>
    <xf numFmtId="0" fontId="26" fillId="0" borderId="13" xfId="11" quotePrefix="1" applyFont="1" applyBorder="1" applyAlignment="1">
      <alignment horizontal="left" vertical="center"/>
    </xf>
    <xf numFmtId="0" fontId="19" fillId="0" borderId="13" xfId="11" applyFont="1" applyBorder="1" applyAlignment="1">
      <alignment horizontal="left" vertical="center" indent="1"/>
    </xf>
    <xf numFmtId="0" fontId="26" fillId="0" borderId="13" xfId="11" applyFont="1" applyBorder="1" applyAlignment="1">
      <alignment horizontal="left" vertical="center"/>
    </xf>
    <xf numFmtId="0" fontId="19" fillId="0" borderId="14" xfId="11" applyFont="1" applyBorder="1" applyAlignment="1">
      <alignment horizontal="center" vertical="center"/>
    </xf>
    <xf numFmtId="0" fontId="19" fillId="0" borderId="16" xfId="11" quotePrefix="1" applyFont="1" applyBorder="1" applyAlignment="1">
      <alignment horizontal="left" vertical="center"/>
    </xf>
    <xf numFmtId="0" fontId="19" fillId="0" borderId="16" xfId="11" applyFont="1" applyBorder="1" applyAlignment="1">
      <alignment vertical="center"/>
    </xf>
    <xf numFmtId="0" fontId="19" fillId="0" borderId="16" xfId="11" applyFont="1" applyBorder="1" applyAlignment="1">
      <alignment horizontal="center" vertical="center"/>
    </xf>
    <xf numFmtId="0" fontId="26" fillId="0" borderId="15" xfId="11" applyFont="1" applyBorder="1" applyAlignment="1">
      <alignment horizontal="left" vertical="center"/>
    </xf>
    <xf numFmtId="0" fontId="19" fillId="0" borderId="15" xfId="11" applyFont="1" applyBorder="1" applyAlignment="1">
      <alignment horizontal="left" vertical="center" indent="1"/>
    </xf>
    <xf numFmtId="0" fontId="19" fillId="0" borderId="15" xfId="11" applyFont="1" applyBorder="1" applyAlignment="1">
      <alignment horizontal="center" vertical="center"/>
    </xf>
    <xf numFmtId="0" fontId="19" fillId="0" borderId="13" xfId="11" quotePrefix="1" applyFont="1" applyBorder="1" applyAlignment="1">
      <alignment horizontal="left"/>
    </xf>
    <xf numFmtId="49" fontId="25" fillId="0" borderId="13" xfId="0" applyNumberFormat="1" applyFont="1" applyBorder="1"/>
    <xf numFmtId="170" fontId="25" fillId="0" borderId="13" xfId="0" applyNumberFormat="1" applyFont="1" applyBorder="1"/>
    <xf numFmtId="0" fontId="19" fillId="0" borderId="13" xfId="11" quotePrefix="1" applyFont="1" applyBorder="1" applyAlignment="1">
      <alignment vertical="center"/>
    </xf>
    <xf numFmtId="0" fontId="27" fillId="0" borderId="13" xfId="11" applyFont="1" applyBorder="1" applyAlignment="1">
      <alignment vertical="center"/>
    </xf>
    <xf numFmtId="0" fontId="19" fillId="0" borderId="14" xfId="11" quotePrefix="1" applyFont="1" applyBorder="1" applyAlignment="1">
      <alignment horizontal="left" vertical="center"/>
    </xf>
    <xf numFmtId="0" fontId="19" fillId="0" borderId="14" xfId="11" applyFont="1" applyBorder="1" applyAlignment="1">
      <alignment vertical="center"/>
    </xf>
    <xf numFmtId="0" fontId="19" fillId="0" borderId="18" xfId="11" quotePrefix="1" applyFont="1" applyBorder="1" applyAlignment="1">
      <alignment horizontal="left" vertical="center"/>
    </xf>
    <xf numFmtId="0" fontId="19" fillId="0" borderId="18" xfId="11" applyFont="1" applyBorder="1" applyAlignment="1">
      <alignment vertical="center"/>
    </xf>
    <xf numFmtId="0" fontId="19" fillId="0" borderId="18" xfId="11" applyFont="1" applyBorder="1" applyAlignment="1">
      <alignment horizontal="center" vertical="center"/>
    </xf>
    <xf numFmtId="0" fontId="19" fillId="0" borderId="19" xfId="11" quotePrefix="1" applyFont="1" applyBorder="1" applyAlignment="1">
      <alignment horizontal="left" vertical="center"/>
    </xf>
    <xf numFmtId="0" fontId="19" fillId="0" borderId="19" xfId="11" applyFont="1" applyBorder="1" applyAlignment="1">
      <alignment vertical="center"/>
    </xf>
    <xf numFmtId="0" fontId="19" fillId="0" borderId="19" xfId="11" applyFont="1" applyBorder="1" applyAlignment="1">
      <alignment horizontal="center" vertical="center"/>
    </xf>
    <xf numFmtId="0" fontId="27" fillId="0" borderId="19" xfId="11" applyFont="1" applyBorder="1" applyAlignment="1">
      <alignment vertical="center"/>
    </xf>
    <xf numFmtId="0" fontId="19" fillId="5" borderId="20" xfId="11" quotePrefix="1" applyFont="1" applyFill="1" applyBorder="1" applyAlignment="1">
      <alignment horizontal="left" vertical="center"/>
    </xf>
    <xf numFmtId="0" fontId="19" fillId="5" borderId="21" xfId="11" applyFont="1" applyFill="1" applyBorder="1" applyAlignment="1">
      <alignment vertical="center"/>
    </xf>
    <xf numFmtId="0" fontId="19" fillId="5" borderId="21" xfId="11" applyFont="1" applyFill="1" applyBorder="1" applyAlignment="1">
      <alignment horizontal="center" vertical="center"/>
    </xf>
    <xf numFmtId="0" fontId="19" fillId="5" borderId="23" xfId="11" quotePrefix="1" applyFont="1" applyFill="1" applyBorder="1" applyAlignment="1">
      <alignment horizontal="left" vertical="center"/>
    </xf>
    <xf numFmtId="0" fontId="19" fillId="5" borderId="24" xfId="11" applyFont="1" applyFill="1" applyBorder="1" applyAlignment="1">
      <alignment vertical="center"/>
    </xf>
    <xf numFmtId="0" fontId="19" fillId="5" borderId="24" xfId="11" applyFont="1" applyFill="1" applyBorder="1" applyAlignment="1">
      <alignment horizontal="center" vertical="center"/>
    </xf>
    <xf numFmtId="0" fontId="19" fillId="5" borderId="26" xfId="11" quotePrefix="1" applyFont="1" applyFill="1" applyBorder="1" applyAlignment="1">
      <alignment horizontal="left" vertical="center"/>
    </xf>
    <xf numFmtId="0" fontId="19" fillId="5" borderId="27" xfId="11" applyFont="1" applyFill="1" applyBorder="1" applyAlignment="1">
      <alignment vertical="center"/>
    </xf>
    <xf numFmtId="0" fontId="19" fillId="5" borderId="27" xfId="11" applyFont="1" applyFill="1" applyBorder="1" applyAlignment="1">
      <alignment horizontal="center" vertical="center"/>
    </xf>
    <xf numFmtId="170" fontId="19" fillId="9" borderId="4" xfId="11" applyNumberFormat="1" applyFont="1" applyFill="1" applyBorder="1" applyAlignment="1">
      <alignment vertical="center"/>
    </xf>
    <xf numFmtId="170" fontId="19" fillId="5" borderId="22" xfId="11" applyNumberFormat="1" applyFont="1" applyFill="1" applyBorder="1" applyAlignment="1">
      <alignment horizontal="center" vertical="center"/>
    </xf>
    <xf numFmtId="170" fontId="19" fillId="5" borderId="25" xfId="11" applyNumberFormat="1" applyFont="1" applyFill="1" applyBorder="1" applyAlignment="1">
      <alignment horizontal="center" vertical="center"/>
    </xf>
    <xf numFmtId="170" fontId="19" fillId="5" borderId="28" xfId="11" applyNumberFormat="1" applyFont="1" applyFill="1" applyBorder="1" applyAlignment="1">
      <alignment horizontal="center" vertical="center"/>
    </xf>
    <xf numFmtId="49" fontId="25" fillId="0" borderId="13" xfId="0" quotePrefix="1" applyNumberFormat="1" applyFont="1" applyBorder="1" applyAlignment="1">
      <alignment vertical="center"/>
    </xf>
    <xf numFmtId="0" fontId="25" fillId="0" borderId="13" xfId="0" applyFont="1" applyBorder="1" applyAlignment="1">
      <alignment vertical="center"/>
    </xf>
    <xf numFmtId="49" fontId="25" fillId="0" borderId="13" xfId="0" applyNumberFormat="1" applyFont="1" applyBorder="1" applyAlignment="1">
      <alignment vertical="center"/>
    </xf>
    <xf numFmtId="0" fontId="25" fillId="0" borderId="16" xfId="0" applyFont="1" applyBorder="1" applyAlignment="1">
      <alignment vertical="center"/>
    </xf>
    <xf numFmtId="49" fontId="25" fillId="0" borderId="16" xfId="0" applyNumberFormat="1" applyFont="1" applyBorder="1" applyAlignment="1">
      <alignment vertical="center"/>
    </xf>
    <xf numFmtId="0" fontId="31" fillId="2" borderId="0" xfId="0" applyFont="1" applyFill="1" applyAlignment="1">
      <alignment horizontal="left" vertical="center"/>
    </xf>
    <xf numFmtId="0" fontId="19" fillId="0" borderId="11" xfId="11" quotePrefix="1" applyFont="1" applyBorder="1" applyAlignment="1">
      <alignment horizontal="left" vertical="center"/>
    </xf>
    <xf numFmtId="0" fontId="19" fillId="0" borderId="11" xfId="11" applyFont="1" applyBorder="1" applyAlignment="1">
      <alignment vertical="center"/>
    </xf>
    <xf numFmtId="0" fontId="19" fillId="0" borderId="11" xfId="11" applyFont="1" applyBorder="1" applyAlignment="1">
      <alignment horizontal="center" vertical="center"/>
    </xf>
    <xf numFmtId="0" fontId="10" fillId="5" borderId="1" xfId="0" applyFont="1" applyFill="1" applyBorder="1" applyAlignment="1">
      <alignment horizontal="center" vertical="center" wrapText="1"/>
    </xf>
    <xf numFmtId="44" fontId="9" fillId="5" borderId="1" xfId="0" applyNumberFormat="1" applyFont="1" applyFill="1" applyBorder="1" applyAlignment="1">
      <alignment horizontal="center" vertical="center" wrapText="1"/>
    </xf>
    <xf numFmtId="164" fontId="9" fillId="5" borderId="2" xfId="0" quotePrefix="1" applyNumberFormat="1" applyFont="1" applyFill="1" applyBorder="1" applyAlignment="1">
      <alignment horizontal="center" vertical="center" wrapText="1"/>
    </xf>
    <xf numFmtId="0" fontId="10" fillId="5" borderId="3" xfId="0" applyFont="1" applyFill="1" applyBorder="1" applyAlignment="1">
      <alignment horizontal="center" vertical="center" wrapText="1"/>
    </xf>
    <xf numFmtId="164" fontId="9" fillId="5" borderId="3" xfId="0" applyNumberFormat="1" applyFont="1" applyFill="1" applyBorder="1" applyAlignment="1">
      <alignment horizontal="center" vertical="center" wrapText="1"/>
    </xf>
    <xf numFmtId="44" fontId="9" fillId="5" borderId="3" xfId="0" applyNumberFormat="1" applyFont="1" applyFill="1" applyBorder="1" applyAlignment="1">
      <alignment horizontal="center" vertical="center" wrapText="1"/>
    </xf>
    <xf numFmtId="44" fontId="9" fillId="5" borderId="4" xfId="0" applyNumberFormat="1" applyFont="1" applyFill="1" applyBorder="1" applyAlignment="1">
      <alignment horizontal="center" vertical="center" wrapText="1"/>
    </xf>
    <xf numFmtId="0" fontId="10" fillId="9" borderId="2" xfId="0" applyFont="1" applyFill="1" applyBorder="1" applyAlignment="1">
      <alignment vertical="center" wrapText="1"/>
    </xf>
    <xf numFmtId="0" fontId="0" fillId="9" borderId="3" xfId="0" applyFill="1" applyBorder="1" applyAlignment="1">
      <alignment vertical="center" wrapText="1"/>
    </xf>
    <xf numFmtId="0" fontId="0" fillId="9" borderId="4" xfId="0" applyFill="1" applyBorder="1" applyAlignment="1">
      <alignment vertical="center" wrapText="1"/>
    </xf>
    <xf numFmtId="0" fontId="10" fillId="9" borderId="2" xfId="0" applyFont="1" applyFill="1" applyBorder="1" applyAlignment="1">
      <alignment horizontal="center" vertical="center" wrapText="1"/>
    </xf>
    <xf numFmtId="164" fontId="9" fillId="9" borderId="3" xfId="0" applyNumberFormat="1" applyFont="1" applyFill="1" applyBorder="1" applyAlignment="1">
      <alignment horizontal="center" vertical="center" wrapText="1"/>
    </xf>
    <xf numFmtId="44" fontId="9" fillId="9" borderId="3" xfId="0" applyNumberFormat="1" applyFont="1" applyFill="1" applyBorder="1" applyAlignment="1">
      <alignment horizontal="center" vertical="center" wrapText="1"/>
    </xf>
    <xf numFmtId="44" fontId="9" fillId="9" borderId="4" xfId="0" applyNumberFormat="1" applyFont="1" applyFill="1" applyBorder="1" applyAlignment="1">
      <alignment horizontal="center" vertical="center" wrapText="1"/>
    </xf>
    <xf numFmtId="0" fontId="30" fillId="2" borderId="0" xfId="0" applyFont="1" applyFill="1" applyAlignment="1">
      <alignment horizontal="left" vertical="top"/>
    </xf>
    <xf numFmtId="0" fontId="2" fillId="2" borderId="0" xfId="0" applyFont="1" applyFill="1" applyAlignment="1">
      <alignment horizontal="left" vertical="center"/>
    </xf>
    <xf numFmtId="0" fontId="35" fillId="6" borderId="2" xfId="0" applyFont="1" applyFill="1" applyBorder="1" applyAlignment="1">
      <alignment horizontal="left" vertical="center"/>
    </xf>
    <xf numFmtId="0" fontId="2" fillId="6" borderId="3" xfId="0" applyFont="1" applyFill="1" applyBorder="1" applyAlignment="1">
      <alignment horizontal="left" vertical="center"/>
    </xf>
    <xf numFmtId="0" fontId="2" fillId="6" borderId="3" xfId="0" applyFont="1" applyFill="1" applyBorder="1" applyAlignment="1">
      <alignment horizontal="center" vertical="center"/>
    </xf>
    <xf numFmtId="0" fontId="2" fillId="6" borderId="4" xfId="0" applyFont="1" applyFill="1" applyBorder="1" applyAlignment="1">
      <alignment horizontal="center" vertical="center"/>
    </xf>
    <xf numFmtId="0" fontId="10" fillId="5" borderId="1" xfId="0" quotePrefix="1" applyFont="1" applyFill="1" applyBorder="1" applyAlignment="1">
      <alignment horizontal="center" vertical="center" wrapText="1"/>
    </xf>
    <xf numFmtId="0" fontId="34" fillId="5" borderId="0" xfId="3" applyFont="1" applyFill="1" applyBorder="1" applyAlignment="1"/>
    <xf numFmtId="164" fontId="36" fillId="9" borderId="1" xfId="0" quotePrefix="1" applyNumberFormat="1" applyFont="1" applyFill="1" applyBorder="1" applyAlignment="1">
      <alignment horizontal="left" vertical="center"/>
    </xf>
    <xf numFmtId="44" fontId="19" fillId="0" borderId="13" xfId="1" applyFont="1" applyFill="1" applyBorder="1" applyAlignment="1">
      <alignment horizontal="center" vertical="center"/>
    </xf>
    <xf numFmtId="44" fontId="19" fillId="9" borderId="4" xfId="1" applyFont="1" applyFill="1" applyBorder="1" applyAlignment="1">
      <alignment vertical="center"/>
    </xf>
    <xf numFmtId="44" fontId="19" fillId="0" borderId="12" xfId="1" applyFont="1" applyBorder="1" applyAlignment="1">
      <alignment horizontal="center" vertical="center"/>
    </xf>
    <xf numFmtId="44" fontId="19" fillId="0" borderId="13" xfId="1" applyFont="1" applyBorder="1" applyAlignment="1">
      <alignment horizontal="center" vertical="center"/>
    </xf>
    <xf numFmtId="44" fontId="19" fillId="0" borderId="16" xfId="1" applyFont="1" applyBorder="1" applyAlignment="1">
      <alignment horizontal="center" vertical="center"/>
    </xf>
    <xf numFmtId="44" fontId="19" fillId="0" borderId="18" xfId="1" applyFont="1" applyBorder="1" applyAlignment="1">
      <alignment horizontal="center" vertical="center"/>
    </xf>
    <xf numFmtId="44" fontId="19" fillId="0" borderId="19" xfId="1" applyFont="1" applyBorder="1" applyAlignment="1">
      <alignment horizontal="center" vertical="center"/>
    </xf>
    <xf numFmtId="0" fontId="19" fillId="5" borderId="3" xfId="0" applyFont="1" applyFill="1" applyBorder="1" applyAlignment="1">
      <alignment vertical="center" wrapText="1"/>
    </xf>
    <xf numFmtId="0" fontId="19" fillId="5" borderId="1" xfId="0" applyFont="1" applyFill="1" applyBorder="1" applyAlignment="1">
      <alignment horizontal="center" vertical="center" wrapText="1"/>
    </xf>
    <xf numFmtId="0" fontId="19" fillId="0" borderId="12" xfId="11" quotePrefix="1" applyFont="1" applyBorder="1" applyAlignment="1">
      <alignment horizontal="left" vertical="center" indent="1"/>
    </xf>
    <xf numFmtId="0" fontId="19" fillId="0" borderId="13" xfId="11" quotePrefix="1" applyFont="1" applyBorder="1" applyAlignment="1">
      <alignment horizontal="left" vertical="center" indent="1"/>
    </xf>
    <xf numFmtId="0" fontId="19" fillId="5" borderId="1" xfId="0" quotePrefix="1" applyFont="1" applyFill="1" applyBorder="1" applyAlignment="1">
      <alignment horizontal="left" vertical="center" wrapText="1" indent="1"/>
    </xf>
    <xf numFmtId="0" fontId="19" fillId="5" borderId="0" xfId="8" applyFont="1" applyFill="1" applyAlignment="1">
      <alignment vertical="center"/>
    </xf>
    <xf numFmtId="0" fontId="10" fillId="5" borderId="2" xfId="4" applyFont="1" applyFill="1" applyBorder="1" applyAlignment="1">
      <alignment vertical="center"/>
    </xf>
    <xf numFmtId="0" fontId="19" fillId="5" borderId="3" xfId="8" applyFont="1" applyFill="1" applyBorder="1" applyAlignment="1">
      <alignment vertical="center"/>
    </xf>
    <xf numFmtId="0" fontId="10" fillId="6" borderId="1" xfId="4" applyNumberFormat="1" applyFont="1" applyFill="1" applyBorder="1" applyAlignment="1">
      <alignment horizontal="center" vertical="center"/>
    </xf>
    <xf numFmtId="166" fontId="10" fillId="5" borderId="1" xfId="5" applyNumberFormat="1" applyFont="1" applyFill="1" applyBorder="1" applyAlignment="1">
      <alignment horizontal="center" vertical="center"/>
    </xf>
    <xf numFmtId="0" fontId="19" fillId="0" borderId="0" xfId="8" applyFont="1" applyAlignment="1">
      <alignment vertical="center"/>
    </xf>
    <xf numFmtId="0" fontId="7" fillId="5" borderId="0" xfId="8" quotePrefix="1" applyFont="1" applyFill="1" applyAlignment="1">
      <alignment horizontal="center" vertical="center"/>
    </xf>
    <xf numFmtId="0" fontId="7" fillId="5" borderId="2" xfId="4" applyFont="1" applyFill="1" applyBorder="1" applyAlignment="1">
      <alignment vertical="center"/>
    </xf>
    <xf numFmtId="9" fontId="7" fillId="5" borderId="3" xfId="7" applyNumberFormat="1" applyFont="1" applyFill="1" applyBorder="1" applyAlignment="1">
      <alignment horizontal="center" vertical="center"/>
    </xf>
    <xf numFmtId="0" fontId="18" fillId="5" borderId="3" xfId="6" applyFont="1" applyFill="1" applyBorder="1" applyAlignment="1">
      <alignment horizontal="right" vertical="center"/>
    </xf>
    <xf numFmtId="166" fontId="7" fillId="5" borderId="1" xfId="7" applyNumberFormat="1" applyFont="1" applyFill="1" applyBorder="1" applyAlignment="1">
      <alignment horizontal="center" vertical="center"/>
    </xf>
    <xf numFmtId="0" fontId="7" fillId="5" borderId="2" xfId="3" applyFont="1" applyFill="1" applyBorder="1" applyAlignment="1">
      <alignment vertical="center"/>
    </xf>
    <xf numFmtId="0" fontId="7" fillId="5" borderId="3" xfId="7" applyFont="1" applyFill="1" applyBorder="1" applyAlignment="1">
      <alignment horizontal="center" vertical="center"/>
    </xf>
    <xf numFmtId="0" fontId="19" fillId="5" borderId="4" xfId="8" applyFont="1" applyFill="1" applyBorder="1" applyAlignment="1">
      <alignment vertical="center"/>
    </xf>
    <xf numFmtId="168" fontId="10" fillId="6" borderId="1" xfId="4" applyNumberFormat="1" applyFont="1" applyFill="1" applyBorder="1" applyAlignment="1">
      <alignment horizontal="center" vertical="center"/>
    </xf>
    <xf numFmtId="14" fontId="10" fillId="5" borderId="0" xfId="4" applyNumberFormat="1" applyFont="1" applyFill="1" applyBorder="1" applyAlignment="1">
      <alignment horizontal="center" vertical="center"/>
    </xf>
    <xf numFmtId="0" fontId="19" fillId="5" borderId="0" xfId="8" applyFont="1" applyFill="1" applyAlignment="1">
      <alignment horizontal="right" vertical="center"/>
    </xf>
    <xf numFmtId="0" fontId="10" fillId="5" borderId="9" xfId="4" applyFont="1" applyFill="1" applyBorder="1" applyAlignment="1">
      <alignment vertical="center"/>
    </xf>
    <xf numFmtId="0" fontId="19" fillId="5" borderId="8" xfId="8" applyFont="1" applyFill="1" applyBorder="1" applyAlignment="1">
      <alignment vertical="center"/>
    </xf>
    <xf numFmtId="0" fontId="19" fillId="5" borderId="10" xfId="8" applyFont="1" applyFill="1" applyBorder="1" applyAlignment="1">
      <alignment vertical="center"/>
    </xf>
    <xf numFmtId="165" fontId="10" fillId="5" borderId="1" xfId="9" applyNumberFormat="1" applyFont="1" applyFill="1" applyBorder="1" applyAlignment="1">
      <alignment horizontal="center" vertical="center"/>
    </xf>
    <xf numFmtId="9" fontId="10" fillId="5" borderId="9" xfId="9" applyFont="1" applyFill="1" applyBorder="1" applyAlignment="1">
      <alignment horizontal="center" vertical="center"/>
    </xf>
    <xf numFmtId="0" fontId="7" fillId="5" borderId="9" xfId="4" applyFont="1" applyFill="1" applyBorder="1" applyAlignment="1">
      <alignment vertical="center"/>
    </xf>
    <xf numFmtId="165" fontId="10" fillId="5" borderId="1" xfId="2" applyNumberFormat="1" applyFont="1" applyFill="1" applyBorder="1" applyAlignment="1">
      <alignment horizontal="center" vertical="center"/>
    </xf>
    <xf numFmtId="166" fontId="7" fillId="5" borderId="1" xfId="5" applyNumberFormat="1" applyFont="1" applyFill="1" applyBorder="1" applyAlignment="1">
      <alignment horizontal="center" vertical="center"/>
    </xf>
    <xf numFmtId="0" fontId="7" fillId="7" borderId="2" xfId="8" applyFont="1" applyFill="1" applyBorder="1" applyAlignment="1">
      <alignment vertical="center"/>
    </xf>
    <xf numFmtId="0" fontId="19" fillId="7" borderId="3" xfId="8" applyFont="1" applyFill="1" applyBorder="1" applyAlignment="1">
      <alignment vertical="center"/>
    </xf>
    <xf numFmtId="0" fontId="7" fillId="7" borderId="3" xfId="7" applyFont="1" applyFill="1" applyBorder="1" applyAlignment="1">
      <alignment horizontal="center" vertical="center"/>
    </xf>
    <xf numFmtId="167" fontId="7" fillId="7" borderId="3" xfId="7" applyNumberFormat="1" applyFont="1" applyFill="1" applyBorder="1" applyAlignment="1">
      <alignment horizontal="center" vertical="center"/>
    </xf>
    <xf numFmtId="0" fontId="18" fillId="7" borderId="3" xfId="6" applyFont="1" applyFill="1" applyBorder="1" applyAlignment="1">
      <alignment horizontal="right" vertical="center"/>
    </xf>
    <xf numFmtId="0" fontId="19" fillId="7" borderId="4" xfId="8" applyFont="1" applyFill="1" applyBorder="1" applyAlignment="1">
      <alignment vertical="center"/>
    </xf>
    <xf numFmtId="166" fontId="10" fillId="5" borderId="1" xfId="7" applyNumberFormat="1" applyFont="1" applyFill="1" applyBorder="1" applyAlignment="1">
      <alignment horizontal="center" vertical="center"/>
    </xf>
    <xf numFmtId="9" fontId="10" fillId="5" borderId="3" xfId="0" applyNumberFormat="1" applyFont="1" applyFill="1" applyBorder="1" applyAlignment="1">
      <alignment horizontal="center" vertical="center"/>
    </xf>
    <xf numFmtId="166" fontId="10" fillId="5" borderId="1" xfId="1" applyNumberFormat="1" applyFont="1" applyFill="1" applyBorder="1" applyAlignment="1">
      <alignment horizontal="center" vertical="center"/>
    </xf>
    <xf numFmtId="9" fontId="10" fillId="5" borderId="3" xfId="2" applyFont="1" applyFill="1" applyBorder="1" applyAlignment="1">
      <alignment horizontal="center" vertical="center"/>
    </xf>
    <xf numFmtId="0" fontId="10" fillId="5" borderId="3" xfId="0" applyFont="1" applyFill="1" applyBorder="1" applyAlignment="1">
      <alignment horizontal="center" vertical="center"/>
    </xf>
    <xf numFmtId="9" fontId="19" fillId="5" borderId="3" xfId="2" applyFont="1" applyFill="1" applyBorder="1" applyAlignment="1">
      <alignment horizontal="center" vertical="center"/>
    </xf>
    <xf numFmtId="0" fontId="32" fillId="10" borderId="2" xfId="0" applyFont="1" applyFill="1" applyBorder="1" applyAlignment="1">
      <alignment horizontal="left" vertical="center"/>
    </xf>
    <xf numFmtId="0" fontId="32" fillId="10" borderId="3" xfId="0" applyFont="1" applyFill="1" applyBorder="1" applyAlignment="1">
      <alignment horizontal="left" vertical="center"/>
    </xf>
    <xf numFmtId="0" fontId="32" fillId="10" borderId="3" xfId="0" applyFont="1" applyFill="1" applyBorder="1" applyAlignment="1">
      <alignment horizontal="center" vertical="center"/>
    </xf>
    <xf numFmtId="166" fontId="32" fillId="10" borderId="1" xfId="0" applyNumberFormat="1" applyFont="1" applyFill="1" applyBorder="1" applyAlignment="1">
      <alignment horizontal="center" vertical="center"/>
    </xf>
    <xf numFmtId="0" fontId="7" fillId="5" borderId="0" xfId="8" applyFont="1" applyFill="1" applyAlignment="1">
      <alignment horizontal="center" vertical="center"/>
    </xf>
    <xf numFmtId="0" fontId="10" fillId="5" borderId="1" xfId="7" applyFont="1" applyFill="1" applyBorder="1" applyAlignment="1">
      <alignment horizontal="center" vertical="center"/>
    </xf>
    <xf numFmtId="0" fontId="10" fillId="5" borderId="3" xfId="8" applyFont="1" applyFill="1" applyBorder="1" applyAlignment="1">
      <alignment horizontal="left" vertical="center"/>
    </xf>
    <xf numFmtId="166" fontId="10" fillId="6" borderId="1" xfId="1" applyNumberFormat="1" applyFont="1" applyFill="1" applyBorder="1" applyAlignment="1">
      <alignment horizontal="right" vertical="center"/>
    </xf>
    <xf numFmtId="0" fontId="7" fillId="5" borderId="3" xfId="0" applyFont="1" applyFill="1" applyBorder="1" applyAlignment="1">
      <alignment horizontal="right" vertical="center"/>
    </xf>
    <xf numFmtId="0" fontId="9" fillId="5" borderId="3" xfId="0" applyFont="1" applyFill="1" applyBorder="1" applyAlignment="1">
      <alignment horizontal="left" vertical="center"/>
    </xf>
    <xf numFmtId="0" fontId="2" fillId="9" borderId="0" xfId="0" applyFont="1" applyFill="1" applyAlignment="1">
      <alignment horizontal="left" vertical="top"/>
    </xf>
    <xf numFmtId="0" fontId="2" fillId="9" borderId="0" xfId="0" applyFont="1" applyFill="1" applyAlignment="1">
      <alignment horizontal="left" vertical="center"/>
    </xf>
    <xf numFmtId="0" fontId="19" fillId="9" borderId="0" xfId="8" applyFont="1" applyFill="1"/>
    <xf numFmtId="0" fontId="3" fillId="9" borderId="0" xfId="0" applyFont="1" applyFill="1" applyAlignment="1">
      <alignment horizontal="left" vertical="center"/>
    </xf>
    <xf numFmtId="0" fontId="3" fillId="9" borderId="0" xfId="0" applyFont="1" applyFill="1" applyAlignment="1">
      <alignment horizontal="center" vertical="center"/>
    </xf>
    <xf numFmtId="44" fontId="3" fillId="9" borderId="0" xfId="0" applyNumberFormat="1" applyFont="1" applyFill="1" applyAlignment="1">
      <alignment horizontal="left" vertical="center"/>
    </xf>
    <xf numFmtId="9" fontId="20" fillId="9" borderId="0" xfId="2" applyFont="1" applyFill="1" applyAlignment="1">
      <alignment vertical="center"/>
    </xf>
    <xf numFmtId="0" fontId="19" fillId="9" borderId="0" xfId="8" applyFont="1" applyFill="1" applyAlignment="1">
      <alignment vertical="center"/>
    </xf>
    <xf numFmtId="0" fontId="2" fillId="9" borderId="0" xfId="0" applyFont="1" applyFill="1" applyAlignment="1">
      <alignment horizontal="center" vertical="center"/>
    </xf>
    <xf numFmtId="0" fontId="2" fillId="9" borderId="0" xfId="0" applyFont="1" applyFill="1" applyAlignment="1">
      <alignment horizontal="right" vertical="top"/>
    </xf>
    <xf numFmtId="0" fontId="43" fillId="9" borderId="0" xfId="0" applyFont="1" applyFill="1" applyAlignment="1">
      <alignment horizontal="left" vertical="center"/>
    </xf>
    <xf numFmtId="14" fontId="5" fillId="9" borderId="0" xfId="0" applyNumberFormat="1" applyFont="1" applyFill="1" applyAlignment="1">
      <alignment horizontal="left" vertical="top"/>
    </xf>
    <xf numFmtId="0" fontId="9" fillId="5" borderId="0" xfId="0" applyFont="1" applyFill="1" applyAlignment="1">
      <alignment horizontal="center" vertical="center"/>
    </xf>
    <xf numFmtId="0" fontId="8" fillId="5" borderId="0" xfId="0" applyFont="1" applyFill="1" applyAlignment="1">
      <alignment horizontal="center" vertical="center"/>
    </xf>
    <xf numFmtId="0" fontId="3" fillId="5" borderId="29" xfId="0" applyFont="1" applyFill="1" applyBorder="1" applyAlignment="1">
      <alignment horizontal="left" vertical="center"/>
    </xf>
    <xf numFmtId="0" fontId="9" fillId="5" borderId="2" xfId="0" applyFont="1" applyFill="1" applyBorder="1" applyAlignment="1">
      <alignment vertical="center"/>
    </xf>
    <xf numFmtId="0" fontId="9" fillId="5" borderId="3" xfId="0" applyFont="1" applyFill="1" applyBorder="1" applyAlignment="1">
      <alignment vertical="center"/>
    </xf>
    <xf numFmtId="0" fontId="0" fillId="5" borderId="3" xfId="0" applyFill="1" applyBorder="1" applyAlignment="1">
      <alignment vertical="center"/>
    </xf>
    <xf numFmtId="0" fontId="46" fillId="9" borderId="1" xfId="8" applyFont="1" applyFill="1" applyBorder="1" applyAlignment="1">
      <alignment horizontal="right" vertical="center" wrapText="1"/>
    </xf>
    <xf numFmtId="0" fontId="44" fillId="9" borderId="1" xfId="0" applyFont="1" applyFill="1" applyBorder="1" applyAlignment="1">
      <alignment horizontal="right" vertical="center" wrapText="1"/>
    </xf>
    <xf numFmtId="0" fontId="44" fillId="9" borderId="1" xfId="0" applyFont="1" applyFill="1" applyBorder="1" applyAlignment="1">
      <alignment horizontal="right" vertical="center"/>
    </xf>
    <xf numFmtId="0" fontId="19" fillId="9" borderId="0" xfId="11" applyFont="1" applyFill="1"/>
    <xf numFmtId="0" fontId="6" fillId="9" borderId="0" xfId="0" applyFont="1" applyFill="1" applyAlignment="1">
      <alignment horizontal="left" vertical="center"/>
    </xf>
    <xf numFmtId="0" fontId="23" fillId="9" borderId="0" xfId="11" applyFont="1" applyFill="1" applyAlignment="1">
      <alignment horizontal="left" vertical="center"/>
    </xf>
    <xf numFmtId="169" fontId="7" fillId="9" borderId="0" xfId="11" applyNumberFormat="1" applyFont="1" applyFill="1" applyAlignment="1">
      <alignment horizontal="left" vertical="center"/>
    </xf>
    <xf numFmtId="169" fontId="7" fillId="9" borderId="0" xfId="11" applyNumberFormat="1" applyFont="1" applyFill="1" applyAlignment="1">
      <alignment horizontal="left"/>
    </xf>
    <xf numFmtId="0" fontId="19" fillId="9" borderId="0" xfId="11" applyFont="1" applyFill="1" applyAlignment="1">
      <alignment vertical="center"/>
    </xf>
    <xf numFmtId="0" fontId="19" fillId="5" borderId="0" xfId="11" applyFont="1" applyFill="1"/>
    <xf numFmtId="0" fontId="6" fillId="5" borderId="0" xfId="0" applyFont="1" applyFill="1" applyAlignment="1">
      <alignment horizontal="left" vertical="center"/>
    </xf>
    <xf numFmtId="0" fontId="23" fillId="5" borderId="0" xfId="11" applyFont="1" applyFill="1" applyAlignment="1">
      <alignment horizontal="left" vertical="center"/>
    </xf>
    <xf numFmtId="169" fontId="7" fillId="5" borderId="0" xfId="11" applyNumberFormat="1" applyFont="1" applyFill="1" applyAlignment="1">
      <alignment horizontal="left" vertical="center"/>
    </xf>
    <xf numFmtId="169" fontId="7" fillId="5" borderId="0" xfId="11" applyNumberFormat="1" applyFont="1" applyFill="1" applyAlignment="1">
      <alignment horizontal="left"/>
    </xf>
    <xf numFmtId="0" fontId="19" fillId="5" borderId="0" xfId="11" applyFont="1" applyFill="1" applyAlignment="1">
      <alignment vertical="center"/>
    </xf>
    <xf numFmtId="0" fontId="19" fillId="5" borderId="0" xfId="11" applyFont="1" applyFill="1" applyAlignment="1">
      <alignment horizontal="left"/>
    </xf>
    <xf numFmtId="170" fontId="19" fillId="5" borderId="0" xfId="11" applyNumberFormat="1" applyFont="1" applyFill="1"/>
    <xf numFmtId="1" fontId="19" fillId="5" borderId="0" xfId="11" applyNumberFormat="1" applyFont="1" applyFill="1" applyAlignment="1">
      <alignment horizontal="center"/>
    </xf>
    <xf numFmtId="1" fontId="6" fillId="5" borderId="0" xfId="0" applyNumberFormat="1" applyFont="1" applyFill="1" applyAlignment="1">
      <alignment horizontal="left" vertical="center"/>
    </xf>
    <xf numFmtId="1" fontId="24" fillId="5" borderId="0" xfId="11" applyNumberFormat="1" applyFont="1" applyFill="1" applyAlignment="1">
      <alignment horizontal="center" wrapText="1"/>
    </xf>
    <xf numFmtId="1" fontId="19" fillId="5" borderId="0" xfId="11" applyNumberFormat="1" applyFont="1" applyFill="1" applyAlignment="1">
      <alignment horizontal="center" vertical="center"/>
    </xf>
    <xf numFmtId="1" fontId="25" fillId="5" borderId="0" xfId="11" applyNumberFormat="1" applyFont="1" applyFill="1" applyAlignment="1">
      <alignment horizontal="center"/>
    </xf>
    <xf numFmtId="1" fontId="26" fillId="5" borderId="0" xfId="11" applyNumberFormat="1" applyFont="1" applyFill="1" applyAlignment="1">
      <alignment horizontal="center"/>
    </xf>
    <xf numFmtId="1" fontId="25" fillId="5" borderId="0" xfId="11" applyNumberFormat="1" applyFont="1" applyFill="1" applyAlignment="1">
      <alignment horizontal="center" vertical="center"/>
    </xf>
    <xf numFmtId="1" fontId="26" fillId="5" borderId="0" xfId="11" applyNumberFormat="1" applyFont="1" applyFill="1" applyAlignment="1">
      <alignment horizontal="center" vertical="center"/>
    </xf>
    <xf numFmtId="0" fontId="30" fillId="5" borderId="30" xfId="0" applyFont="1" applyFill="1" applyBorder="1" applyAlignment="1">
      <alignment horizontal="left" vertical="center"/>
    </xf>
    <xf numFmtId="0" fontId="6" fillId="5" borderId="31" xfId="0" applyFont="1" applyFill="1" applyBorder="1" applyAlignment="1">
      <alignment horizontal="left" vertical="center"/>
    </xf>
    <xf numFmtId="0" fontId="19" fillId="5" borderId="34" xfId="11" applyFont="1" applyFill="1" applyBorder="1"/>
    <xf numFmtId="0" fontId="4" fillId="5" borderId="35" xfId="0" applyFont="1" applyFill="1" applyBorder="1" applyAlignment="1">
      <alignment horizontal="left" vertical="center"/>
    </xf>
    <xf numFmtId="170" fontId="4" fillId="5" borderId="29" xfId="0" quotePrefix="1" applyNumberFormat="1" applyFont="1" applyFill="1" applyBorder="1" applyAlignment="1">
      <alignment horizontal="right" vertical="center"/>
    </xf>
    <xf numFmtId="0" fontId="6" fillId="5" borderId="9" xfId="0" applyFont="1" applyFill="1" applyBorder="1" applyAlignment="1">
      <alignment horizontal="left" vertical="center"/>
    </xf>
    <xf numFmtId="0" fontId="6" fillId="5" borderId="8" xfId="0" applyFont="1" applyFill="1" applyBorder="1" applyAlignment="1">
      <alignment horizontal="left" vertical="center"/>
    </xf>
    <xf numFmtId="170" fontId="6" fillId="5" borderId="10" xfId="0" applyNumberFormat="1" applyFont="1" applyFill="1" applyBorder="1" applyAlignment="1">
      <alignment horizontal="left" vertical="center"/>
    </xf>
    <xf numFmtId="1" fontId="19" fillId="5" borderId="35" xfId="11" applyNumberFormat="1" applyFont="1" applyFill="1" applyBorder="1" applyAlignment="1">
      <alignment horizontal="center" vertical="center"/>
    </xf>
    <xf numFmtId="0" fontId="19" fillId="9" borderId="0" xfId="11" applyFont="1" applyFill="1" applyAlignment="1">
      <alignment horizontal="left"/>
    </xf>
    <xf numFmtId="170" fontId="19" fillId="9" borderId="0" xfId="11" applyNumberFormat="1" applyFont="1" applyFill="1"/>
    <xf numFmtId="1" fontId="19" fillId="9" borderId="0" xfId="11" applyNumberFormat="1" applyFont="1" applyFill="1" applyAlignment="1">
      <alignment horizontal="center"/>
    </xf>
    <xf numFmtId="0" fontId="19" fillId="5" borderId="0" xfId="11" applyFont="1" applyFill="1" applyAlignment="1">
      <alignment horizontal="left" vertical="center"/>
    </xf>
    <xf numFmtId="0" fontId="29" fillId="5" borderId="0" xfId="12" applyFont="1" applyFill="1" applyBorder="1" applyAlignment="1">
      <alignment vertical="center"/>
    </xf>
    <xf numFmtId="0" fontId="19" fillId="5" borderId="0" xfId="11" applyFont="1" applyFill="1" applyAlignment="1">
      <alignment horizontal="center" vertical="center"/>
    </xf>
    <xf numFmtId="170" fontId="19" fillId="5" borderId="0" xfId="11" applyNumberFormat="1" applyFont="1" applyFill="1" applyAlignment="1">
      <alignment horizontal="center" vertical="center"/>
    </xf>
    <xf numFmtId="0" fontId="24" fillId="5" borderId="0" xfId="11" applyFont="1" applyFill="1" applyAlignment="1">
      <alignment horizontal="right"/>
    </xf>
    <xf numFmtId="0" fontId="24" fillId="5" borderId="0" xfId="11" applyFont="1" applyFill="1" applyAlignment="1">
      <alignment horizontal="right" vertical="top" indent="1"/>
    </xf>
    <xf numFmtId="166" fontId="19" fillId="0" borderId="13" xfId="1" applyNumberFormat="1" applyFont="1" applyFill="1" applyBorder="1" applyAlignment="1">
      <alignment horizontal="center" vertical="center"/>
    </xf>
    <xf numFmtId="166" fontId="19" fillId="0" borderId="16" xfId="1" applyNumberFormat="1" applyFont="1" applyBorder="1" applyAlignment="1">
      <alignment horizontal="center" vertical="center"/>
    </xf>
    <xf numFmtId="166" fontId="19" fillId="0" borderId="13" xfId="1" applyNumberFormat="1" applyFont="1" applyBorder="1" applyAlignment="1">
      <alignment horizontal="center" vertical="center"/>
    </xf>
    <xf numFmtId="166" fontId="19" fillId="0" borderId="11" xfId="1" applyNumberFormat="1" applyFont="1" applyBorder="1" applyAlignment="1">
      <alignment horizontal="center" vertical="center"/>
    </xf>
    <xf numFmtId="9" fontId="10" fillId="5" borderId="3" xfId="4" applyNumberFormat="1" applyFont="1" applyFill="1" applyBorder="1" applyAlignment="1">
      <alignment horizontal="left" vertical="center"/>
    </xf>
    <xf numFmtId="164" fontId="42" fillId="9" borderId="2" xfId="0" quotePrefix="1" applyNumberFormat="1" applyFont="1" applyFill="1" applyBorder="1" applyAlignment="1">
      <alignment horizontal="left" vertical="center"/>
    </xf>
    <xf numFmtId="164" fontId="42" fillId="9" borderId="3" xfId="0" quotePrefix="1" applyNumberFormat="1" applyFont="1" applyFill="1" applyBorder="1" applyAlignment="1">
      <alignment horizontal="left" vertical="center"/>
    </xf>
    <xf numFmtId="164" fontId="42" fillId="9" borderId="4" xfId="0" quotePrefix="1" applyNumberFormat="1" applyFont="1" applyFill="1" applyBorder="1" applyAlignment="1">
      <alignment horizontal="left" vertical="center"/>
    </xf>
    <xf numFmtId="164" fontId="36" fillId="9" borderId="2" xfId="0" quotePrefix="1" applyNumberFormat="1" applyFont="1" applyFill="1" applyBorder="1" applyAlignment="1">
      <alignment horizontal="left" vertical="center" wrapText="1"/>
    </xf>
    <xf numFmtId="164" fontId="36" fillId="9" borderId="3" xfId="0" quotePrefix="1" applyNumberFormat="1" applyFont="1" applyFill="1" applyBorder="1" applyAlignment="1">
      <alignment horizontal="left" vertical="center" wrapText="1"/>
    </xf>
    <xf numFmtId="164" fontId="36" fillId="9" borderId="4" xfId="0" quotePrefix="1" applyNumberFormat="1" applyFont="1" applyFill="1" applyBorder="1" applyAlignment="1">
      <alignment horizontal="left" vertical="center" wrapText="1"/>
    </xf>
    <xf numFmtId="0" fontId="10" fillId="6" borderId="1" xfId="0" applyFont="1" applyFill="1" applyBorder="1" applyAlignment="1">
      <alignment horizontal="left" vertical="center" wrapText="1"/>
    </xf>
    <xf numFmtId="0" fontId="9" fillId="6" borderId="1" xfId="0" applyFont="1" applyFill="1" applyBorder="1" applyAlignment="1">
      <alignment horizontal="left" vertical="center" wrapText="1"/>
    </xf>
    <xf numFmtId="0" fontId="7" fillId="2"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10" fillId="6" borderId="2" xfId="0" applyFont="1" applyFill="1" applyBorder="1" applyAlignment="1">
      <alignment horizontal="left" vertical="center" wrapText="1"/>
    </xf>
    <xf numFmtId="0" fontId="10" fillId="6" borderId="3" xfId="0" applyFont="1" applyFill="1" applyBorder="1" applyAlignment="1">
      <alignment horizontal="left" vertical="center" wrapText="1"/>
    </xf>
    <xf numFmtId="0" fontId="10" fillId="6" borderId="4" xfId="0" applyFont="1" applyFill="1" applyBorder="1" applyAlignment="1">
      <alignment horizontal="left" vertical="center" wrapText="1"/>
    </xf>
    <xf numFmtId="9" fontId="10" fillId="5" borderId="8" xfId="4" applyNumberFormat="1" applyFont="1" applyFill="1" applyBorder="1" applyAlignment="1">
      <alignment horizontal="left" vertical="center"/>
    </xf>
    <xf numFmtId="9" fontId="10" fillId="5" borderId="4" xfId="4" applyNumberFormat="1" applyFont="1" applyFill="1" applyBorder="1" applyAlignment="1">
      <alignment horizontal="left" vertical="center"/>
    </xf>
    <xf numFmtId="0" fontId="21" fillId="5" borderId="3" xfId="0" applyFont="1" applyFill="1" applyBorder="1" applyAlignment="1">
      <alignment horizontal="center"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wrapText="1"/>
    </xf>
    <xf numFmtId="0" fontId="8" fillId="5" borderId="2" xfId="0" applyFont="1" applyFill="1" applyBorder="1" applyAlignment="1">
      <alignment horizontal="left" vertical="center" wrapText="1"/>
    </xf>
    <xf numFmtId="0" fontId="27" fillId="5" borderId="2" xfId="0" applyFont="1" applyFill="1" applyBorder="1" applyAlignment="1">
      <alignment horizontal="left" vertical="center" wrapText="1"/>
    </xf>
    <xf numFmtId="0" fontId="27" fillId="5" borderId="3" xfId="0" applyFont="1" applyFill="1" applyBorder="1" applyAlignment="1">
      <alignment horizontal="left" vertical="center" wrapText="1"/>
    </xf>
    <xf numFmtId="0" fontId="10" fillId="5" borderId="3" xfId="0" applyFont="1" applyFill="1" applyBorder="1" applyAlignment="1">
      <alignment horizontal="left" vertical="center" wrapText="1"/>
    </xf>
    <xf numFmtId="0" fontId="0" fillId="5" borderId="3" xfId="0" applyFill="1" applyBorder="1" applyAlignment="1">
      <alignment horizontal="left" vertical="center" wrapText="1"/>
    </xf>
    <xf numFmtId="0" fontId="10" fillId="5" borderId="4" xfId="0" applyFont="1" applyFill="1" applyBorder="1" applyAlignment="1">
      <alignment horizontal="left" vertical="center" wrapText="1"/>
    </xf>
    <xf numFmtId="0" fontId="46" fillId="9" borderId="32" xfId="8" applyFont="1" applyFill="1" applyBorder="1" applyAlignment="1">
      <alignment horizontal="right" vertical="center" wrapText="1"/>
    </xf>
    <xf numFmtId="0" fontId="46" fillId="9" borderId="11" xfId="8" applyFont="1" applyFill="1" applyBorder="1" applyAlignment="1">
      <alignment horizontal="right" vertical="center" wrapText="1"/>
    </xf>
    <xf numFmtId="0" fontId="46" fillId="9" borderId="33" xfId="8" applyFont="1" applyFill="1" applyBorder="1" applyAlignment="1">
      <alignment horizontal="right" vertical="center" wrapText="1"/>
    </xf>
    <xf numFmtId="0" fontId="44" fillId="9" borderId="32" xfId="0" applyFont="1" applyFill="1" applyBorder="1" applyAlignment="1">
      <alignment horizontal="right" vertical="center" wrapText="1"/>
    </xf>
    <xf numFmtId="0" fontId="44" fillId="9" borderId="33" xfId="0" applyFont="1" applyFill="1" applyBorder="1" applyAlignment="1">
      <alignment horizontal="right" vertical="center" wrapText="1"/>
    </xf>
    <xf numFmtId="0" fontId="44" fillId="9" borderId="11" xfId="0" applyFont="1" applyFill="1" applyBorder="1" applyAlignment="1">
      <alignment horizontal="right" vertical="center" wrapText="1"/>
    </xf>
    <xf numFmtId="0" fontId="47" fillId="9" borderId="32" xfId="0" applyFont="1" applyFill="1" applyBorder="1" applyAlignment="1">
      <alignment horizontal="right" vertical="center" wrapText="1"/>
    </xf>
    <xf numFmtId="0" fontId="47" fillId="9" borderId="11" xfId="0" applyFont="1" applyFill="1" applyBorder="1" applyAlignment="1">
      <alignment horizontal="right" vertical="center" wrapText="1"/>
    </xf>
    <xf numFmtId="0" fontId="47" fillId="9" borderId="33" xfId="0" applyFont="1" applyFill="1" applyBorder="1" applyAlignment="1">
      <alignment horizontal="right" vertical="center" wrapText="1"/>
    </xf>
    <xf numFmtId="0" fontId="19" fillId="5" borderId="0" xfId="11" applyFont="1" applyFill="1" applyAlignment="1">
      <alignment horizontal="left" vertical="top" wrapText="1"/>
    </xf>
    <xf numFmtId="0" fontId="37" fillId="9" borderId="2" xfId="11" quotePrefix="1" applyFont="1" applyFill="1" applyBorder="1" applyAlignment="1">
      <alignment horizontal="left" vertical="center" wrapText="1" indent="1"/>
    </xf>
    <xf numFmtId="0" fontId="37" fillId="9" borderId="3" xfId="11" quotePrefix="1" applyFont="1" applyFill="1" applyBorder="1" applyAlignment="1">
      <alignment horizontal="left" vertical="center" wrapText="1" indent="1"/>
    </xf>
    <xf numFmtId="0" fontId="37" fillId="9" borderId="4" xfId="11" quotePrefix="1" applyFont="1" applyFill="1" applyBorder="1" applyAlignment="1">
      <alignment horizontal="left" vertical="center" wrapText="1" indent="1"/>
    </xf>
    <xf numFmtId="171" fontId="10" fillId="5" borderId="4" xfId="4" applyNumberFormat="1" applyFont="1" applyFill="1" applyBorder="1" applyAlignment="1">
      <alignment horizontal="center"/>
    </xf>
    <xf numFmtId="0" fontId="19" fillId="9" borderId="31" xfId="11" applyFont="1" applyFill="1" applyBorder="1" applyAlignment="1">
      <alignment horizontal="left" vertical="center" wrapText="1"/>
    </xf>
    <xf numFmtId="0" fontId="19" fillId="9" borderId="0" xfId="11" applyFont="1" applyFill="1" applyBorder="1" applyAlignment="1">
      <alignment horizontal="left" vertical="center" wrapText="1"/>
    </xf>
    <xf numFmtId="0" fontId="19" fillId="9" borderId="0" xfId="11" applyFont="1" applyFill="1" applyBorder="1"/>
    <xf numFmtId="0" fontId="19" fillId="9" borderId="30" xfId="11" applyFont="1" applyFill="1" applyBorder="1" applyAlignment="1">
      <alignment horizontal="left" vertical="center" wrapText="1"/>
    </xf>
    <xf numFmtId="0" fontId="19" fillId="9" borderId="34" xfId="11" applyFont="1" applyFill="1" applyBorder="1" applyAlignment="1">
      <alignment horizontal="left" vertical="center" wrapText="1"/>
    </xf>
    <xf numFmtId="0" fontId="19" fillId="9" borderId="35" xfId="11" applyFont="1" applyFill="1" applyBorder="1" applyAlignment="1">
      <alignment horizontal="left" vertical="center" wrapText="1"/>
    </xf>
    <xf numFmtId="0" fontId="19" fillId="9" borderId="29" xfId="11" applyFont="1" applyFill="1" applyBorder="1" applyAlignment="1">
      <alignment horizontal="left" vertical="center" wrapText="1"/>
    </xf>
    <xf numFmtId="0" fontId="19" fillId="9" borderId="9" xfId="11" applyFont="1" applyFill="1" applyBorder="1" applyAlignment="1">
      <alignment horizontal="left" vertical="center" wrapText="1"/>
    </xf>
    <xf numFmtId="0" fontId="19" fillId="9" borderId="10" xfId="11" applyFont="1" applyFill="1" applyBorder="1" applyAlignment="1">
      <alignment horizontal="left" vertical="center" wrapText="1"/>
    </xf>
    <xf numFmtId="0" fontId="19" fillId="9" borderId="31" xfId="11" applyFont="1" applyFill="1" applyBorder="1" applyAlignment="1">
      <alignment vertical="top" wrapText="1"/>
    </xf>
    <xf numFmtId="0" fontId="19" fillId="0" borderId="36" xfId="11" quotePrefix="1" applyFont="1" applyBorder="1" applyAlignment="1">
      <alignment horizontal="left" vertical="center"/>
    </xf>
    <xf numFmtId="0" fontId="19" fillId="0" borderId="36" xfId="11" applyFont="1" applyBorder="1" applyAlignment="1">
      <alignment vertical="center"/>
    </xf>
    <xf numFmtId="0" fontId="19" fillId="0" borderId="36" xfId="11" applyFont="1" applyBorder="1" applyAlignment="1">
      <alignment horizontal="center" vertical="center"/>
    </xf>
    <xf numFmtId="44" fontId="19" fillId="0" borderId="11" xfId="1" applyFont="1" applyBorder="1" applyAlignment="1">
      <alignment horizontal="center" vertical="center"/>
    </xf>
    <xf numFmtId="0" fontId="19" fillId="5" borderId="33" xfId="11" quotePrefix="1" applyFont="1" applyFill="1" applyBorder="1" applyAlignment="1">
      <alignment horizontal="left" vertical="center"/>
    </xf>
    <xf numFmtId="0" fontId="19" fillId="5" borderId="33" xfId="11" applyFont="1" applyFill="1" applyBorder="1" applyAlignment="1">
      <alignment vertical="center"/>
    </xf>
    <xf numFmtId="0" fontId="19" fillId="5" borderId="33" xfId="11" applyFont="1" applyFill="1" applyBorder="1" applyAlignment="1">
      <alignment horizontal="center" vertical="center"/>
    </xf>
    <xf numFmtId="166" fontId="19" fillId="0" borderId="17" xfId="1" applyNumberFormat="1" applyFont="1" applyBorder="1" applyAlignment="1">
      <alignment horizontal="center" vertical="center"/>
    </xf>
    <xf numFmtId="166" fontId="26" fillId="0" borderId="16" xfId="1" applyNumberFormat="1" applyFont="1" applyBorder="1" applyAlignment="1">
      <alignment horizontal="center" vertical="center"/>
    </xf>
    <xf numFmtId="166" fontId="19" fillId="0" borderId="15" xfId="1" applyNumberFormat="1" applyFont="1" applyBorder="1" applyAlignment="1">
      <alignment horizontal="center" vertical="center"/>
    </xf>
    <xf numFmtId="166" fontId="19" fillId="5" borderId="1" xfId="1" applyNumberFormat="1" applyFont="1" applyFill="1" applyBorder="1" applyAlignment="1">
      <alignment vertical="center" wrapText="1"/>
    </xf>
    <xf numFmtId="44" fontId="19" fillId="0" borderId="13" xfId="1" applyNumberFormat="1" applyFont="1" applyFill="1" applyBorder="1" applyAlignment="1">
      <alignment horizontal="center" vertical="center"/>
    </xf>
    <xf numFmtId="44" fontId="19" fillId="9" borderId="0" xfId="11" applyNumberFormat="1" applyFont="1" applyFill="1"/>
    <xf numFmtId="44" fontId="19" fillId="0" borderId="12" xfId="1" applyNumberFormat="1" applyFont="1" applyFill="1" applyBorder="1" applyAlignment="1">
      <alignment horizontal="center" vertical="center"/>
    </xf>
    <xf numFmtId="44" fontId="19" fillId="5" borderId="1" xfId="1" applyNumberFormat="1" applyFont="1" applyFill="1" applyBorder="1" applyAlignment="1">
      <alignment vertical="center" wrapText="1"/>
    </xf>
    <xf numFmtId="44" fontId="19" fillId="0" borderId="13" xfId="1" applyNumberFormat="1" applyFont="1" applyBorder="1" applyAlignment="1">
      <alignment horizontal="center" vertical="center"/>
    </xf>
    <xf numFmtId="44" fontId="19" fillId="0" borderId="36" xfId="1" applyNumberFormat="1" applyFont="1" applyBorder="1" applyAlignment="1">
      <alignment horizontal="center" vertical="center"/>
    </xf>
    <xf numFmtId="44" fontId="19" fillId="0" borderId="12" xfId="1" applyNumberFormat="1" applyFont="1" applyBorder="1" applyAlignment="1">
      <alignment horizontal="center" vertical="center"/>
    </xf>
    <xf numFmtId="44" fontId="19" fillId="0" borderId="14" xfId="1" applyNumberFormat="1" applyFont="1" applyBorder="1" applyAlignment="1">
      <alignment horizontal="center" vertical="center"/>
    </xf>
    <xf numFmtId="166" fontId="19" fillId="0" borderId="19" xfId="1" applyNumberFormat="1" applyFont="1" applyFill="1" applyBorder="1" applyAlignment="1">
      <alignment horizontal="center" vertical="center"/>
    </xf>
    <xf numFmtId="0" fontId="29" fillId="9" borderId="2" xfId="12" quotePrefix="1" applyFont="1" applyFill="1" applyBorder="1" applyAlignment="1">
      <alignment vertical="center"/>
    </xf>
    <xf numFmtId="0" fontId="29" fillId="9" borderId="3" xfId="12" quotePrefix="1" applyFont="1" applyFill="1" applyBorder="1" applyAlignment="1">
      <alignment vertical="center"/>
    </xf>
    <xf numFmtId="0" fontId="29" fillId="9" borderId="4" xfId="12" quotePrefix="1" applyFont="1" applyFill="1" applyBorder="1" applyAlignment="1">
      <alignment vertical="center"/>
    </xf>
    <xf numFmtId="0" fontId="24" fillId="9" borderId="2" xfId="11" applyFont="1" applyFill="1" applyBorder="1" applyAlignment="1">
      <alignment horizontal="left" vertical="center" indent="1"/>
    </xf>
    <xf numFmtId="0" fontId="24" fillId="8" borderId="1" xfId="11" applyFont="1" applyFill="1" applyBorder="1" applyAlignment="1">
      <alignment horizontal="left" wrapText="1" indent="1"/>
    </xf>
  </cellXfs>
  <cellStyles count="13">
    <cellStyle name="Calculation" xfId="5" builtinId="22"/>
    <cellStyle name="Currency" xfId="1" builtinId="4"/>
    <cellStyle name="Explanatory Text" xfId="6" builtinId="53"/>
    <cellStyle name="Heading 3" xfId="3" builtinId="18"/>
    <cellStyle name="Hyperlink" xfId="12" builtinId="8"/>
    <cellStyle name="Input" xfId="4" builtinId="20"/>
    <cellStyle name="Normal" xfId="0" builtinId="0"/>
    <cellStyle name="Normal 2" xfId="8" xr:uid="{00000000-0005-0000-0000-000006000000}"/>
    <cellStyle name="Normal_$ITEMS1" xfId="11" xr:uid="{00000000-0005-0000-0000-000007000000}"/>
    <cellStyle name="Percent" xfId="2" builtinId="5"/>
    <cellStyle name="Percent 2" xfId="9" xr:uid="{00000000-0005-0000-0000-000009000000}"/>
    <cellStyle name="Percent 3" xfId="10" xr:uid="{00000000-0005-0000-0000-00000A000000}"/>
    <cellStyle name="Total" xfId="7" builtinId="2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portal.ct.gov/-/media/DOT/documents/AEC/Cost_Estimating/CTDOT_Est_Guide_2022_v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100"/>
  <sheetViews>
    <sheetView topLeftCell="A55" zoomScaleNormal="100" zoomScaleSheetLayoutView="130" workbookViewId="0">
      <selection activeCell="B46" sqref="B46:B49"/>
    </sheetView>
  </sheetViews>
  <sheetFormatPr defaultColWidth="9.33203125" defaultRowHeight="12.75" x14ac:dyDescent="0.2"/>
  <cols>
    <col min="1" max="1" width="2.83203125" style="183" customWidth="1"/>
    <col min="2" max="2" width="34.5" style="183" customWidth="1"/>
    <col min="3" max="3" width="5.83203125" style="183" customWidth="1"/>
    <col min="4" max="4" width="2.83203125" style="1" bestFit="1" customWidth="1"/>
    <col min="5" max="5" width="14.1640625" style="1" customWidth="1"/>
    <col min="6" max="6" width="23.33203125" style="1" customWidth="1"/>
    <col min="7" max="7" width="12.6640625" style="1" bestFit="1" customWidth="1"/>
    <col min="8" max="8" width="11.83203125" style="1" customWidth="1"/>
    <col min="9" max="9" width="9.6640625" style="4" customWidth="1"/>
    <col min="10" max="11" width="17.33203125" style="4" customWidth="1"/>
    <col min="12" max="12" width="22.83203125" style="4" customWidth="1"/>
    <col min="13" max="13" width="3.1640625" style="1" customWidth="1"/>
    <col min="14" max="14" width="25.83203125" style="183" bestFit="1" customWidth="1"/>
    <col min="15" max="34" width="9.33203125" style="183"/>
    <col min="35" max="16384" width="9.33203125" style="1"/>
  </cols>
  <sheetData>
    <row r="1" spans="1:34" s="183" customFormat="1" x14ac:dyDescent="0.2">
      <c r="I1" s="191"/>
      <c r="J1" s="191"/>
      <c r="K1" s="191"/>
      <c r="L1" s="191"/>
    </row>
    <row r="2" spans="1:34" ht="26.25" x14ac:dyDescent="0.2">
      <c r="E2" s="97" t="s">
        <v>202</v>
      </c>
    </row>
    <row r="3" spans="1:34" ht="28.15" customHeight="1" x14ac:dyDescent="0.2">
      <c r="A3" s="192"/>
      <c r="B3" s="202" t="s">
        <v>222</v>
      </c>
      <c r="C3" s="193" t="s">
        <v>217</v>
      </c>
      <c r="E3" s="115" t="s">
        <v>226</v>
      </c>
    </row>
    <row r="4" spans="1:34" s="116" customFormat="1" ht="23.45" customHeight="1" x14ac:dyDescent="0.2">
      <c r="A4" s="184"/>
      <c r="B4" s="203" t="s">
        <v>218</v>
      </c>
      <c r="C4" s="193" t="s">
        <v>217</v>
      </c>
      <c r="E4" s="117" t="s">
        <v>198</v>
      </c>
      <c r="F4" s="118"/>
      <c r="G4" s="118"/>
      <c r="H4" s="118"/>
      <c r="I4" s="119"/>
      <c r="J4" s="119"/>
      <c r="K4" s="119"/>
      <c r="L4" s="120"/>
      <c r="N4" s="184"/>
      <c r="O4" s="184"/>
      <c r="P4" s="184"/>
      <c r="Q4" s="184"/>
      <c r="R4" s="184"/>
      <c r="S4" s="184"/>
      <c r="T4" s="184"/>
      <c r="U4" s="184"/>
      <c r="V4" s="184"/>
      <c r="W4" s="184"/>
      <c r="X4" s="184"/>
      <c r="Y4" s="184"/>
      <c r="Z4" s="184"/>
      <c r="AA4" s="184"/>
      <c r="AB4" s="184"/>
      <c r="AC4" s="184"/>
      <c r="AD4" s="184"/>
      <c r="AE4" s="184"/>
      <c r="AF4" s="184"/>
      <c r="AG4" s="184"/>
      <c r="AH4" s="184"/>
    </row>
    <row r="5" spans="1:34" ht="9" customHeight="1" x14ac:dyDescent="0.2">
      <c r="E5" s="5"/>
    </row>
    <row r="6" spans="1:34" s="12" customFormat="1" ht="20.45" customHeight="1" x14ac:dyDescent="0.3">
      <c r="A6" s="185"/>
      <c r="B6" s="185"/>
      <c r="C6" s="185"/>
      <c r="D6" s="14"/>
      <c r="E6" s="122" t="s">
        <v>21</v>
      </c>
      <c r="F6" s="14"/>
      <c r="G6" s="14"/>
      <c r="H6" s="14"/>
      <c r="I6" s="30"/>
      <c r="J6" s="14"/>
      <c r="K6" s="17"/>
      <c r="L6" s="27"/>
      <c r="M6" s="14"/>
      <c r="N6" s="185"/>
      <c r="O6" s="185"/>
      <c r="P6" s="185"/>
      <c r="Q6" s="185"/>
      <c r="R6" s="185"/>
      <c r="S6" s="185"/>
      <c r="T6" s="185"/>
      <c r="U6" s="185"/>
      <c r="V6" s="185"/>
      <c r="W6" s="185"/>
      <c r="X6" s="185"/>
      <c r="Y6" s="185"/>
      <c r="Z6" s="185"/>
      <c r="AA6" s="185"/>
      <c r="AB6" s="185"/>
      <c r="AC6" s="185"/>
      <c r="AD6" s="185"/>
      <c r="AE6" s="185"/>
      <c r="AF6" s="185"/>
      <c r="AG6" s="185"/>
      <c r="AH6" s="185"/>
    </row>
    <row r="7" spans="1:34" s="35" customFormat="1" ht="173.25" customHeight="1" x14ac:dyDescent="0.2">
      <c r="A7" s="186"/>
      <c r="B7" s="186"/>
      <c r="C7" s="186"/>
      <c r="D7" s="25"/>
      <c r="E7" s="252" t="s">
        <v>227</v>
      </c>
      <c r="F7" s="253"/>
      <c r="G7" s="253"/>
      <c r="H7" s="253"/>
      <c r="I7" s="253"/>
      <c r="J7" s="253"/>
      <c r="K7" s="253"/>
      <c r="L7" s="254"/>
      <c r="M7" s="26"/>
      <c r="N7" s="186"/>
      <c r="O7" s="186"/>
      <c r="P7" s="186"/>
      <c r="Q7" s="186"/>
      <c r="R7" s="186"/>
      <c r="S7" s="186"/>
      <c r="T7" s="186"/>
      <c r="U7" s="186"/>
      <c r="V7" s="186"/>
      <c r="W7" s="186"/>
      <c r="X7" s="186"/>
      <c r="Y7" s="186"/>
      <c r="Z7" s="186"/>
      <c r="AA7" s="186"/>
      <c r="AB7" s="186"/>
      <c r="AC7" s="186"/>
      <c r="AD7" s="186"/>
      <c r="AE7" s="186"/>
      <c r="AF7" s="186"/>
      <c r="AG7" s="186"/>
      <c r="AH7" s="186"/>
    </row>
    <row r="8" spans="1:34" s="2" customFormat="1" ht="18" customHeight="1" x14ac:dyDescent="0.2">
      <c r="A8" s="187"/>
      <c r="B8" s="277" t="s">
        <v>228</v>
      </c>
      <c r="C8" s="193" t="s">
        <v>217</v>
      </c>
      <c r="E8" s="6" t="s">
        <v>172</v>
      </c>
      <c r="F8" s="257" t="s">
        <v>173</v>
      </c>
      <c r="G8" s="258"/>
      <c r="H8" s="259"/>
      <c r="I8" s="7" t="s">
        <v>4</v>
      </c>
      <c r="J8" s="7" t="s">
        <v>5</v>
      </c>
      <c r="K8" s="6" t="s">
        <v>0</v>
      </c>
      <c r="L8" s="6" t="s">
        <v>1</v>
      </c>
      <c r="M8" s="8"/>
      <c r="N8" s="187"/>
      <c r="O8" s="187"/>
      <c r="P8" s="187"/>
      <c r="Q8" s="187"/>
      <c r="R8" s="187"/>
      <c r="S8" s="187"/>
      <c r="T8" s="187"/>
      <c r="U8" s="187"/>
      <c r="V8" s="187"/>
      <c r="W8" s="187"/>
      <c r="X8" s="187"/>
      <c r="Y8" s="187"/>
      <c r="Z8" s="187"/>
      <c r="AA8" s="187"/>
      <c r="AB8" s="187"/>
      <c r="AC8" s="187"/>
      <c r="AD8" s="187"/>
      <c r="AE8" s="187"/>
      <c r="AF8" s="187"/>
      <c r="AG8" s="187"/>
      <c r="AH8" s="187"/>
    </row>
    <row r="9" spans="1:34" s="35" customFormat="1" ht="18" customHeight="1" x14ac:dyDescent="0.2">
      <c r="A9" s="186"/>
      <c r="B9" s="279"/>
      <c r="C9" s="193"/>
      <c r="E9" s="121" t="s">
        <v>178</v>
      </c>
      <c r="F9" s="271" t="s">
        <v>174</v>
      </c>
      <c r="G9" s="271"/>
      <c r="H9" s="273"/>
      <c r="I9" s="101" t="s">
        <v>29</v>
      </c>
      <c r="J9" s="33">
        <v>0</v>
      </c>
      <c r="K9" s="102">
        <f>' 2026 CRCOG Unit Prices Guide'!H9</f>
        <v>10</v>
      </c>
      <c r="L9" s="36">
        <f t="shared" ref="L9" si="0">J9*K9</f>
        <v>0</v>
      </c>
      <c r="M9" s="26"/>
      <c r="N9" s="188"/>
      <c r="O9" s="186"/>
      <c r="P9" s="186"/>
      <c r="Q9" s="186"/>
      <c r="R9" s="186"/>
      <c r="S9" s="186"/>
      <c r="T9" s="186"/>
      <c r="U9" s="186"/>
      <c r="V9" s="186"/>
      <c r="W9" s="186"/>
      <c r="X9" s="186"/>
      <c r="Y9" s="186"/>
      <c r="Z9" s="186"/>
      <c r="AA9" s="186"/>
      <c r="AB9" s="186"/>
      <c r="AC9" s="186"/>
      <c r="AD9" s="186"/>
      <c r="AE9" s="186"/>
      <c r="AF9" s="186"/>
      <c r="AG9" s="186"/>
      <c r="AH9" s="186"/>
    </row>
    <row r="10" spans="1:34" s="3" customFormat="1" ht="18" customHeight="1" x14ac:dyDescent="0.2">
      <c r="A10" s="186"/>
      <c r="B10" s="278"/>
      <c r="C10" s="186"/>
      <c r="E10" s="121" t="s">
        <v>179</v>
      </c>
      <c r="F10" s="271" t="s">
        <v>175</v>
      </c>
      <c r="G10" s="271"/>
      <c r="H10" s="273"/>
      <c r="I10" s="101" t="s">
        <v>29</v>
      </c>
      <c r="J10" s="33">
        <v>0</v>
      </c>
      <c r="K10" s="102">
        <f>' 2026 CRCOG Unit Prices Guide'!H10</f>
        <v>42</v>
      </c>
      <c r="L10" s="9">
        <f>J10*K10</f>
        <v>0</v>
      </c>
      <c r="M10" s="10"/>
      <c r="N10" s="186"/>
      <c r="O10" s="186"/>
      <c r="P10" s="186"/>
      <c r="Q10" s="186"/>
      <c r="R10" s="186"/>
      <c r="S10" s="186"/>
      <c r="T10" s="186"/>
      <c r="U10" s="186"/>
      <c r="V10" s="186"/>
      <c r="W10" s="186"/>
      <c r="X10" s="186"/>
      <c r="Y10" s="186"/>
      <c r="Z10" s="186"/>
      <c r="AA10" s="186"/>
      <c r="AB10" s="186"/>
      <c r="AC10" s="186"/>
      <c r="AD10" s="186"/>
      <c r="AE10" s="186"/>
      <c r="AF10" s="186"/>
      <c r="AG10" s="186"/>
      <c r="AH10" s="186"/>
    </row>
    <row r="11" spans="1:34" s="3" customFormat="1" ht="18" customHeight="1" x14ac:dyDescent="0.2">
      <c r="A11" s="186"/>
      <c r="B11" s="277" t="s">
        <v>233</v>
      </c>
      <c r="C11" s="186"/>
      <c r="E11" s="121" t="s">
        <v>180</v>
      </c>
      <c r="F11" s="271" t="s">
        <v>176</v>
      </c>
      <c r="G11" s="271"/>
      <c r="H11" s="273"/>
      <c r="I11" s="101" t="s">
        <v>29</v>
      </c>
      <c r="J11" s="33">
        <v>0</v>
      </c>
      <c r="K11" s="102">
        <f>' 2026 CRCOG Unit Prices Guide'!H11</f>
        <v>76</v>
      </c>
      <c r="L11" s="9">
        <f>J11*K11</f>
        <v>0</v>
      </c>
      <c r="M11" s="10"/>
      <c r="N11" s="188"/>
      <c r="O11" s="186"/>
      <c r="P11" s="186"/>
      <c r="Q11" s="186"/>
      <c r="R11" s="186"/>
      <c r="S11" s="186"/>
      <c r="T11" s="186"/>
      <c r="U11" s="186"/>
      <c r="V11" s="186"/>
      <c r="W11" s="186"/>
      <c r="X11" s="186"/>
      <c r="Y11" s="186"/>
      <c r="Z11" s="186"/>
      <c r="AA11" s="186"/>
      <c r="AB11" s="186"/>
      <c r="AC11" s="186"/>
      <c r="AD11" s="186"/>
      <c r="AE11" s="186"/>
      <c r="AF11" s="186"/>
      <c r="AG11" s="186"/>
      <c r="AH11" s="186"/>
    </row>
    <row r="12" spans="1:34" s="3" customFormat="1" ht="18" customHeight="1" x14ac:dyDescent="0.2">
      <c r="A12" s="186"/>
      <c r="B12" s="278"/>
      <c r="C12" s="186"/>
      <c r="E12" s="121" t="s">
        <v>181</v>
      </c>
      <c r="F12" s="271" t="s">
        <v>177</v>
      </c>
      <c r="G12" s="271"/>
      <c r="H12" s="273"/>
      <c r="I12" s="101" t="s">
        <v>29</v>
      </c>
      <c r="J12" s="33">
        <v>0</v>
      </c>
      <c r="K12" s="102">
        <f>' 2026 CRCOG Unit Prices Guide'!H12</f>
        <v>102</v>
      </c>
      <c r="L12" s="36">
        <f t="shared" ref="L12:L37" si="1">J12*K12</f>
        <v>0</v>
      </c>
      <c r="M12" s="10"/>
      <c r="N12" s="188"/>
      <c r="O12" s="186"/>
      <c r="P12" s="186"/>
      <c r="Q12" s="186"/>
      <c r="R12" s="186"/>
      <c r="S12" s="186"/>
      <c r="T12" s="186"/>
      <c r="U12" s="186"/>
      <c r="V12" s="186"/>
      <c r="W12" s="186"/>
      <c r="X12" s="186"/>
      <c r="Y12" s="186"/>
      <c r="Z12" s="186"/>
      <c r="AA12" s="186"/>
      <c r="AB12" s="186"/>
      <c r="AC12" s="186"/>
      <c r="AD12" s="186"/>
      <c r="AE12" s="186"/>
      <c r="AF12" s="186"/>
      <c r="AG12" s="186"/>
      <c r="AH12" s="186"/>
    </row>
    <row r="13" spans="1:34" s="3" customFormat="1" ht="4.9000000000000004" customHeight="1" x14ac:dyDescent="0.2">
      <c r="A13" s="186"/>
      <c r="B13" s="186"/>
      <c r="C13" s="186"/>
      <c r="E13" s="103"/>
      <c r="F13" s="271"/>
      <c r="G13" s="272"/>
      <c r="H13" s="272"/>
      <c r="I13" s="104"/>
      <c r="J13" s="105"/>
      <c r="K13" s="106"/>
      <c r="L13" s="107"/>
      <c r="M13" s="10"/>
      <c r="N13" s="188"/>
      <c r="O13" s="186"/>
      <c r="P13" s="186"/>
      <c r="Q13" s="186"/>
      <c r="R13" s="186"/>
      <c r="S13" s="186"/>
      <c r="T13" s="186"/>
      <c r="U13" s="186"/>
      <c r="V13" s="186"/>
      <c r="W13" s="186"/>
      <c r="X13" s="186"/>
      <c r="Y13" s="186"/>
      <c r="Z13" s="186"/>
      <c r="AA13" s="186"/>
      <c r="AB13" s="186"/>
      <c r="AC13" s="186"/>
      <c r="AD13" s="186"/>
      <c r="AE13" s="186"/>
      <c r="AF13" s="186"/>
      <c r="AG13" s="186"/>
      <c r="AH13" s="186"/>
    </row>
    <row r="14" spans="1:34" s="35" customFormat="1" ht="53.25" customHeight="1" x14ac:dyDescent="0.2">
      <c r="A14" s="186"/>
      <c r="B14" s="186"/>
      <c r="C14" s="186"/>
      <c r="D14" s="25"/>
      <c r="E14" s="252" t="s">
        <v>232</v>
      </c>
      <c r="F14" s="253"/>
      <c r="G14" s="253"/>
      <c r="H14" s="253"/>
      <c r="I14" s="253"/>
      <c r="J14" s="253"/>
      <c r="K14" s="253"/>
      <c r="L14" s="254"/>
      <c r="M14" s="26"/>
      <c r="N14" s="186"/>
      <c r="O14" s="186"/>
      <c r="P14" s="186"/>
      <c r="Q14" s="186"/>
      <c r="R14" s="186"/>
      <c r="S14" s="186"/>
      <c r="T14" s="186"/>
      <c r="U14" s="186"/>
      <c r="V14" s="186"/>
      <c r="W14" s="186"/>
      <c r="X14" s="186"/>
      <c r="Y14" s="186"/>
      <c r="Z14" s="186"/>
      <c r="AA14" s="186"/>
      <c r="AB14" s="186"/>
      <c r="AC14" s="186"/>
      <c r="AD14" s="186"/>
      <c r="AE14" s="186"/>
      <c r="AF14" s="186"/>
      <c r="AG14" s="186"/>
      <c r="AH14" s="186"/>
    </row>
    <row r="15" spans="1:34" s="2" customFormat="1" ht="18" customHeight="1" x14ac:dyDescent="0.2">
      <c r="A15" s="187"/>
      <c r="B15" s="277" t="s">
        <v>219</v>
      </c>
      <c r="C15" s="193" t="s">
        <v>217</v>
      </c>
      <c r="E15" s="6" t="s">
        <v>2</v>
      </c>
      <c r="F15" s="257" t="s">
        <v>3</v>
      </c>
      <c r="G15" s="258"/>
      <c r="H15" s="259"/>
      <c r="I15" s="7" t="s">
        <v>4</v>
      </c>
      <c r="J15" s="7" t="s">
        <v>5</v>
      </c>
      <c r="K15" s="6" t="s">
        <v>0</v>
      </c>
      <c r="L15" s="6" t="s">
        <v>1</v>
      </c>
      <c r="M15" s="8"/>
      <c r="N15" s="187"/>
      <c r="O15" s="187"/>
      <c r="P15" s="187"/>
      <c r="Q15" s="187"/>
      <c r="R15" s="187"/>
      <c r="S15" s="187"/>
      <c r="T15" s="187"/>
      <c r="U15" s="187"/>
      <c r="V15" s="187"/>
      <c r="W15" s="187"/>
      <c r="X15" s="187"/>
      <c r="Y15" s="187"/>
      <c r="Z15" s="187"/>
      <c r="AA15" s="187"/>
      <c r="AB15" s="187"/>
      <c r="AC15" s="187"/>
      <c r="AD15" s="187"/>
      <c r="AE15" s="187"/>
      <c r="AF15" s="187"/>
      <c r="AG15" s="187"/>
      <c r="AH15" s="187"/>
    </row>
    <row r="16" spans="1:34" s="3" customFormat="1" ht="15" customHeight="1" x14ac:dyDescent="0.2">
      <c r="A16" s="186"/>
      <c r="B16" s="279"/>
      <c r="C16" s="186"/>
      <c r="E16" s="31"/>
      <c r="F16" s="255"/>
      <c r="G16" s="256"/>
      <c r="H16" s="256"/>
      <c r="I16" s="32"/>
      <c r="J16" s="33"/>
      <c r="K16" s="34">
        <v>0</v>
      </c>
      <c r="L16" s="36">
        <f t="shared" ref="L16:L17" si="2">J16*K16</f>
        <v>0</v>
      </c>
      <c r="M16" s="10"/>
      <c r="N16" s="188"/>
      <c r="O16" s="186"/>
      <c r="P16" s="186"/>
      <c r="Q16" s="186"/>
      <c r="R16" s="186"/>
      <c r="S16" s="186"/>
      <c r="T16" s="186"/>
      <c r="U16" s="186"/>
      <c r="V16" s="186"/>
      <c r="W16" s="186"/>
      <c r="X16" s="186"/>
      <c r="Y16" s="186"/>
      <c r="Z16" s="186"/>
      <c r="AA16" s="186"/>
      <c r="AB16" s="186"/>
      <c r="AC16" s="186"/>
      <c r="AD16" s="186"/>
      <c r="AE16" s="186"/>
      <c r="AF16" s="186"/>
      <c r="AG16" s="186"/>
      <c r="AH16" s="186"/>
    </row>
    <row r="17" spans="1:34" s="3" customFormat="1" ht="15" customHeight="1" x14ac:dyDescent="0.2">
      <c r="A17" s="186"/>
      <c r="B17" s="279" t="s">
        <v>231</v>
      </c>
      <c r="C17" s="186"/>
      <c r="E17" s="31"/>
      <c r="F17" s="260"/>
      <c r="G17" s="261"/>
      <c r="H17" s="262"/>
      <c r="I17" s="32"/>
      <c r="J17" s="33"/>
      <c r="K17" s="34">
        <v>0</v>
      </c>
      <c r="L17" s="9">
        <f t="shared" si="2"/>
        <v>0</v>
      </c>
      <c r="M17" s="10"/>
      <c r="N17" s="188"/>
      <c r="O17" s="186"/>
      <c r="P17" s="186"/>
      <c r="Q17" s="186"/>
      <c r="R17" s="186"/>
      <c r="S17" s="186"/>
      <c r="T17" s="186"/>
      <c r="U17" s="186"/>
      <c r="V17" s="186"/>
      <c r="W17" s="186"/>
      <c r="X17" s="186"/>
      <c r="Y17" s="186"/>
      <c r="Z17" s="186"/>
      <c r="AA17" s="186"/>
      <c r="AB17" s="186"/>
      <c r="AC17" s="186"/>
      <c r="AD17" s="186"/>
      <c r="AE17" s="186"/>
      <c r="AF17" s="186"/>
      <c r="AG17" s="186"/>
      <c r="AH17" s="186"/>
    </row>
    <row r="18" spans="1:34" s="3" customFormat="1" ht="15" customHeight="1" x14ac:dyDescent="0.2">
      <c r="A18" s="186"/>
      <c r="B18" s="279"/>
      <c r="C18" s="186"/>
      <c r="E18" s="31"/>
      <c r="F18" s="260"/>
      <c r="G18" s="261"/>
      <c r="H18" s="262"/>
      <c r="I18" s="32"/>
      <c r="J18" s="33"/>
      <c r="K18" s="34">
        <v>0</v>
      </c>
      <c r="L18" s="9">
        <f t="shared" si="1"/>
        <v>0</v>
      </c>
      <c r="M18" s="10"/>
      <c r="N18" s="188"/>
      <c r="O18" s="186"/>
      <c r="P18" s="186"/>
      <c r="Q18" s="186"/>
      <c r="R18" s="186"/>
      <c r="S18" s="186"/>
      <c r="T18" s="186"/>
      <c r="U18" s="186"/>
      <c r="V18" s="186"/>
      <c r="W18" s="186"/>
      <c r="X18" s="186"/>
      <c r="Y18" s="186"/>
      <c r="Z18" s="186"/>
      <c r="AA18" s="186"/>
      <c r="AB18" s="186"/>
      <c r="AC18" s="186"/>
      <c r="AD18" s="186"/>
      <c r="AE18" s="186"/>
      <c r="AF18" s="186"/>
      <c r="AG18" s="186"/>
      <c r="AH18" s="186"/>
    </row>
    <row r="19" spans="1:34" s="3" customFormat="1" ht="15" customHeight="1" x14ac:dyDescent="0.2">
      <c r="A19" s="186"/>
      <c r="B19" s="278"/>
      <c r="C19" s="186"/>
      <c r="E19" s="31"/>
      <c r="F19" s="255"/>
      <c r="G19" s="256"/>
      <c r="H19" s="256"/>
      <c r="I19" s="32"/>
      <c r="J19" s="33"/>
      <c r="K19" s="34">
        <v>0</v>
      </c>
      <c r="L19" s="9">
        <f>J19*K19</f>
        <v>0</v>
      </c>
      <c r="M19" s="10"/>
      <c r="N19" s="188"/>
      <c r="O19" s="186"/>
      <c r="P19" s="186"/>
      <c r="Q19" s="186"/>
      <c r="R19" s="186"/>
      <c r="S19" s="186"/>
      <c r="T19" s="186"/>
      <c r="U19" s="186"/>
      <c r="V19" s="186"/>
      <c r="W19" s="186"/>
      <c r="X19" s="186"/>
      <c r="Y19" s="186"/>
      <c r="Z19" s="186"/>
      <c r="AA19" s="186"/>
      <c r="AB19" s="186"/>
      <c r="AC19" s="186"/>
      <c r="AD19" s="186"/>
      <c r="AE19" s="186"/>
      <c r="AF19" s="186"/>
      <c r="AG19" s="186"/>
      <c r="AH19" s="186"/>
    </row>
    <row r="20" spans="1:34" s="3" customFormat="1" ht="15" customHeight="1" x14ac:dyDescent="0.2">
      <c r="A20" s="186"/>
      <c r="B20" s="186"/>
      <c r="C20" s="186"/>
      <c r="E20" s="31"/>
      <c r="F20" s="255"/>
      <c r="G20" s="256"/>
      <c r="H20" s="256"/>
      <c r="I20" s="32"/>
      <c r="J20" s="33"/>
      <c r="K20" s="34">
        <v>0</v>
      </c>
      <c r="L20" s="9">
        <f t="shared" si="1"/>
        <v>0</v>
      </c>
      <c r="M20" s="10"/>
      <c r="N20" s="188"/>
      <c r="O20" s="186"/>
      <c r="P20" s="186"/>
      <c r="Q20" s="186"/>
      <c r="R20" s="186"/>
      <c r="S20" s="186"/>
      <c r="T20" s="186"/>
      <c r="U20" s="186"/>
      <c r="V20" s="186"/>
      <c r="W20" s="186"/>
      <c r="X20" s="186"/>
      <c r="Y20" s="186"/>
      <c r="Z20" s="186"/>
      <c r="AA20" s="186"/>
      <c r="AB20" s="186"/>
      <c r="AC20" s="186"/>
      <c r="AD20" s="186"/>
      <c r="AE20" s="186"/>
      <c r="AF20" s="186"/>
      <c r="AG20" s="186"/>
      <c r="AH20" s="186"/>
    </row>
    <row r="21" spans="1:34" s="3" customFormat="1" ht="15" customHeight="1" x14ac:dyDescent="0.2">
      <c r="A21" s="186"/>
      <c r="B21" s="186"/>
      <c r="C21" s="186"/>
      <c r="E21" s="31"/>
      <c r="F21" s="255"/>
      <c r="G21" s="256"/>
      <c r="H21" s="256"/>
      <c r="I21" s="32"/>
      <c r="J21" s="33"/>
      <c r="K21" s="34">
        <v>0</v>
      </c>
      <c r="L21" s="9">
        <f t="shared" si="1"/>
        <v>0</v>
      </c>
      <c r="M21" s="10"/>
      <c r="N21" s="188"/>
      <c r="O21" s="186"/>
      <c r="P21" s="186"/>
      <c r="Q21" s="186"/>
      <c r="R21" s="186"/>
      <c r="S21" s="186"/>
      <c r="T21" s="186"/>
      <c r="U21" s="186"/>
      <c r="V21" s="186"/>
      <c r="W21" s="186"/>
      <c r="X21" s="186"/>
      <c r="Y21" s="186"/>
      <c r="Z21" s="186"/>
      <c r="AA21" s="186"/>
      <c r="AB21" s="186"/>
      <c r="AC21" s="186"/>
      <c r="AD21" s="186"/>
      <c r="AE21" s="186"/>
      <c r="AF21" s="186"/>
      <c r="AG21" s="186"/>
      <c r="AH21" s="186"/>
    </row>
    <row r="22" spans="1:34" s="3" customFormat="1" ht="15" customHeight="1" x14ac:dyDescent="0.2">
      <c r="A22" s="186"/>
      <c r="B22" s="186"/>
      <c r="C22" s="186"/>
      <c r="E22" s="31"/>
      <c r="F22" s="255"/>
      <c r="G22" s="256"/>
      <c r="H22" s="256"/>
      <c r="I22" s="32"/>
      <c r="J22" s="33"/>
      <c r="K22" s="34">
        <v>0</v>
      </c>
      <c r="L22" s="9">
        <f t="shared" si="1"/>
        <v>0</v>
      </c>
      <c r="M22" s="10"/>
      <c r="N22" s="188"/>
      <c r="O22" s="186"/>
      <c r="P22" s="186"/>
      <c r="Q22" s="186"/>
      <c r="R22" s="186"/>
      <c r="S22" s="186"/>
      <c r="T22" s="186"/>
      <c r="U22" s="186"/>
      <c r="V22" s="186"/>
      <c r="W22" s="186"/>
      <c r="X22" s="186"/>
      <c r="Y22" s="186"/>
      <c r="Z22" s="186"/>
      <c r="AA22" s="186"/>
      <c r="AB22" s="186"/>
      <c r="AC22" s="186"/>
      <c r="AD22" s="186"/>
      <c r="AE22" s="186"/>
      <c r="AF22" s="186"/>
      <c r="AG22" s="186"/>
      <c r="AH22" s="186"/>
    </row>
    <row r="23" spans="1:34" s="3" customFormat="1" ht="15" customHeight="1" x14ac:dyDescent="0.2">
      <c r="A23" s="186"/>
      <c r="B23" s="186"/>
      <c r="C23" s="186"/>
      <c r="E23" s="31"/>
      <c r="F23" s="255"/>
      <c r="G23" s="256"/>
      <c r="H23" s="256"/>
      <c r="I23" s="32"/>
      <c r="J23" s="33"/>
      <c r="K23" s="34">
        <v>0</v>
      </c>
      <c r="L23" s="9">
        <f t="shared" si="1"/>
        <v>0</v>
      </c>
      <c r="M23" s="10"/>
      <c r="N23" s="186"/>
      <c r="O23" s="186"/>
      <c r="P23" s="186"/>
      <c r="Q23" s="186"/>
      <c r="R23" s="186"/>
      <c r="S23" s="186"/>
      <c r="T23" s="186"/>
      <c r="U23" s="186"/>
      <c r="V23" s="186"/>
      <c r="W23" s="186"/>
      <c r="X23" s="186"/>
      <c r="Y23" s="186"/>
      <c r="Z23" s="186"/>
      <c r="AA23" s="186"/>
      <c r="AB23" s="186"/>
      <c r="AC23" s="186"/>
      <c r="AD23" s="186"/>
      <c r="AE23" s="186"/>
      <c r="AF23" s="186"/>
      <c r="AG23" s="186"/>
      <c r="AH23" s="186"/>
    </row>
    <row r="24" spans="1:34" s="3" customFormat="1" ht="15" customHeight="1" x14ac:dyDescent="0.2">
      <c r="A24" s="186"/>
      <c r="B24" s="186"/>
      <c r="C24" s="186"/>
      <c r="E24" s="31"/>
      <c r="F24" s="255"/>
      <c r="G24" s="256"/>
      <c r="H24" s="256"/>
      <c r="I24" s="32"/>
      <c r="J24" s="33"/>
      <c r="K24" s="34">
        <v>0</v>
      </c>
      <c r="L24" s="9">
        <f t="shared" si="1"/>
        <v>0</v>
      </c>
      <c r="M24" s="10"/>
      <c r="N24" s="186"/>
      <c r="O24" s="186"/>
      <c r="P24" s="186"/>
      <c r="Q24" s="186"/>
      <c r="R24" s="186"/>
      <c r="S24" s="186"/>
      <c r="T24" s="186"/>
      <c r="U24" s="186"/>
      <c r="V24" s="186"/>
      <c r="W24" s="186"/>
      <c r="X24" s="186"/>
      <c r="Y24" s="186"/>
      <c r="Z24" s="186"/>
      <c r="AA24" s="186"/>
      <c r="AB24" s="186"/>
      <c r="AC24" s="186"/>
      <c r="AD24" s="186"/>
      <c r="AE24" s="186"/>
      <c r="AF24" s="186"/>
      <c r="AG24" s="186"/>
      <c r="AH24" s="186"/>
    </row>
    <row r="25" spans="1:34" s="3" customFormat="1" ht="15" customHeight="1" x14ac:dyDescent="0.2">
      <c r="A25" s="186"/>
      <c r="B25" s="186"/>
      <c r="C25" s="186"/>
      <c r="E25" s="31"/>
      <c r="F25" s="255"/>
      <c r="G25" s="256"/>
      <c r="H25" s="256"/>
      <c r="I25" s="32"/>
      <c r="J25" s="33"/>
      <c r="K25" s="34">
        <v>0</v>
      </c>
      <c r="L25" s="9">
        <f t="shared" si="1"/>
        <v>0</v>
      </c>
      <c r="M25" s="10"/>
      <c r="N25" s="186"/>
      <c r="O25" s="186"/>
      <c r="P25" s="186"/>
      <c r="Q25" s="186"/>
      <c r="R25" s="186"/>
      <c r="S25" s="186"/>
      <c r="T25" s="186"/>
      <c r="U25" s="186"/>
      <c r="V25" s="186"/>
      <c r="W25" s="186"/>
      <c r="X25" s="186"/>
      <c r="Y25" s="186"/>
      <c r="Z25" s="186"/>
      <c r="AA25" s="186"/>
      <c r="AB25" s="186"/>
      <c r="AC25" s="186"/>
      <c r="AD25" s="186"/>
      <c r="AE25" s="186"/>
      <c r="AF25" s="186"/>
      <c r="AG25" s="186"/>
      <c r="AH25" s="186"/>
    </row>
    <row r="26" spans="1:34" s="3" customFormat="1" ht="15" customHeight="1" x14ac:dyDescent="0.2">
      <c r="A26" s="186"/>
      <c r="B26" s="186"/>
      <c r="C26" s="186"/>
      <c r="E26" s="31"/>
      <c r="F26" s="255"/>
      <c r="G26" s="256"/>
      <c r="H26" s="256"/>
      <c r="I26" s="32"/>
      <c r="J26" s="33"/>
      <c r="K26" s="34">
        <v>0</v>
      </c>
      <c r="L26" s="9">
        <f t="shared" si="1"/>
        <v>0</v>
      </c>
      <c r="M26" s="10"/>
      <c r="N26" s="186"/>
      <c r="O26" s="186"/>
      <c r="P26" s="186"/>
      <c r="Q26" s="186"/>
      <c r="R26" s="186"/>
      <c r="S26" s="186"/>
      <c r="T26" s="186"/>
      <c r="U26" s="186"/>
      <c r="V26" s="186"/>
      <c r="W26" s="186"/>
      <c r="X26" s="186"/>
      <c r="Y26" s="186"/>
      <c r="Z26" s="186"/>
      <c r="AA26" s="186"/>
      <c r="AB26" s="186"/>
      <c r="AC26" s="186"/>
      <c r="AD26" s="186"/>
      <c r="AE26" s="186"/>
      <c r="AF26" s="186"/>
      <c r="AG26" s="186"/>
      <c r="AH26" s="186"/>
    </row>
    <row r="27" spans="1:34" s="3" customFormat="1" ht="15" customHeight="1" x14ac:dyDescent="0.2">
      <c r="A27" s="186"/>
      <c r="B27" s="186"/>
      <c r="C27" s="186"/>
      <c r="E27" s="31"/>
      <c r="F27" s="255"/>
      <c r="G27" s="256"/>
      <c r="H27" s="256"/>
      <c r="I27" s="32"/>
      <c r="J27" s="33"/>
      <c r="K27" s="34">
        <v>0</v>
      </c>
      <c r="L27" s="9">
        <f t="shared" si="1"/>
        <v>0</v>
      </c>
      <c r="M27" s="26"/>
      <c r="N27" s="186"/>
      <c r="O27" s="186"/>
      <c r="P27" s="186"/>
      <c r="Q27" s="186"/>
      <c r="R27" s="186"/>
      <c r="S27" s="186"/>
      <c r="T27" s="186"/>
      <c r="U27" s="186"/>
      <c r="V27" s="186"/>
      <c r="W27" s="186"/>
      <c r="X27" s="186"/>
      <c r="Y27" s="186"/>
      <c r="Z27" s="186"/>
      <c r="AA27" s="186"/>
      <c r="AB27" s="186"/>
      <c r="AC27" s="186"/>
      <c r="AD27" s="186"/>
      <c r="AE27" s="186"/>
      <c r="AF27" s="186"/>
      <c r="AG27" s="186"/>
      <c r="AH27" s="186"/>
    </row>
    <row r="28" spans="1:34" s="3" customFormat="1" ht="15" customHeight="1" x14ac:dyDescent="0.2">
      <c r="A28" s="186"/>
      <c r="B28" s="186"/>
      <c r="C28" s="186"/>
      <c r="E28" s="31"/>
      <c r="F28" s="255"/>
      <c r="G28" s="256"/>
      <c r="H28" s="256"/>
      <c r="I28" s="32"/>
      <c r="J28" s="33"/>
      <c r="K28" s="34">
        <v>0</v>
      </c>
      <c r="L28" s="9">
        <f t="shared" si="1"/>
        <v>0</v>
      </c>
      <c r="M28" s="26"/>
      <c r="N28" s="186"/>
      <c r="O28" s="186"/>
      <c r="P28" s="186"/>
      <c r="Q28" s="186"/>
      <c r="R28" s="186"/>
      <c r="S28" s="186"/>
      <c r="T28" s="186"/>
      <c r="U28" s="186"/>
      <c r="V28" s="186"/>
      <c r="W28" s="186"/>
      <c r="X28" s="186"/>
      <c r="Y28" s="186"/>
      <c r="Z28" s="186"/>
      <c r="AA28" s="186"/>
      <c r="AB28" s="186"/>
      <c r="AC28" s="186"/>
      <c r="AD28" s="186"/>
      <c r="AE28" s="186"/>
      <c r="AF28" s="186"/>
      <c r="AG28" s="186"/>
      <c r="AH28" s="186"/>
    </row>
    <row r="29" spans="1:34" s="3" customFormat="1" ht="15" customHeight="1" x14ac:dyDescent="0.2">
      <c r="A29" s="186"/>
      <c r="B29" s="186"/>
      <c r="C29" s="186"/>
      <c r="E29" s="31"/>
      <c r="F29" s="255"/>
      <c r="G29" s="256"/>
      <c r="H29" s="256"/>
      <c r="I29" s="32"/>
      <c r="J29" s="33"/>
      <c r="K29" s="34">
        <v>0</v>
      </c>
      <c r="L29" s="9">
        <f t="shared" si="1"/>
        <v>0</v>
      </c>
      <c r="M29" s="26"/>
      <c r="N29" s="186"/>
      <c r="O29" s="186"/>
      <c r="P29" s="186"/>
      <c r="Q29" s="186"/>
      <c r="R29" s="186"/>
      <c r="S29" s="186"/>
      <c r="T29" s="186"/>
      <c r="U29" s="186"/>
      <c r="V29" s="186"/>
      <c r="W29" s="186"/>
      <c r="X29" s="186"/>
      <c r="Y29" s="186"/>
      <c r="Z29" s="186"/>
      <c r="AA29" s="186"/>
      <c r="AB29" s="186"/>
      <c r="AC29" s="186"/>
      <c r="AD29" s="186"/>
      <c r="AE29" s="186"/>
      <c r="AF29" s="186"/>
      <c r="AG29" s="186"/>
      <c r="AH29" s="186"/>
    </row>
    <row r="30" spans="1:34" s="3" customFormat="1" ht="15" customHeight="1" x14ac:dyDescent="0.2">
      <c r="A30" s="186"/>
      <c r="B30" s="186"/>
      <c r="C30" s="186"/>
      <c r="E30" s="31"/>
      <c r="F30" s="255"/>
      <c r="G30" s="256"/>
      <c r="H30" s="256"/>
      <c r="I30" s="32"/>
      <c r="J30" s="33"/>
      <c r="K30" s="34">
        <v>0</v>
      </c>
      <c r="L30" s="9">
        <f t="shared" ref="L30:L35" si="3">J30*K30</f>
        <v>0</v>
      </c>
      <c r="M30" s="26"/>
      <c r="N30" s="186"/>
      <c r="O30" s="186"/>
      <c r="P30" s="186"/>
      <c r="Q30" s="186"/>
      <c r="R30" s="186"/>
      <c r="S30" s="186"/>
      <c r="T30" s="186"/>
      <c r="U30" s="186"/>
      <c r="V30" s="186"/>
      <c r="W30" s="186"/>
      <c r="X30" s="186"/>
      <c r="Y30" s="186"/>
      <c r="Z30" s="186"/>
      <c r="AA30" s="186"/>
      <c r="AB30" s="186"/>
      <c r="AC30" s="186"/>
      <c r="AD30" s="186"/>
      <c r="AE30" s="186"/>
      <c r="AF30" s="186"/>
      <c r="AG30" s="186"/>
      <c r="AH30" s="186"/>
    </row>
    <row r="31" spans="1:34" s="3" customFormat="1" ht="15" customHeight="1" x14ac:dyDescent="0.2">
      <c r="A31" s="186"/>
      <c r="B31" s="186"/>
      <c r="C31" s="186"/>
      <c r="E31" s="31"/>
      <c r="F31" s="255"/>
      <c r="G31" s="256"/>
      <c r="H31" s="256"/>
      <c r="I31" s="32"/>
      <c r="J31" s="33"/>
      <c r="K31" s="34">
        <v>0</v>
      </c>
      <c r="L31" s="9">
        <f t="shared" si="3"/>
        <v>0</v>
      </c>
      <c r="M31" s="26"/>
      <c r="N31" s="186"/>
      <c r="O31" s="186"/>
      <c r="P31" s="186"/>
      <c r="Q31" s="186"/>
      <c r="R31" s="186"/>
      <c r="S31" s="186"/>
      <c r="T31" s="186"/>
      <c r="U31" s="186"/>
      <c r="V31" s="186"/>
      <c r="W31" s="186"/>
      <c r="X31" s="186"/>
      <c r="Y31" s="186"/>
      <c r="Z31" s="186"/>
      <c r="AA31" s="186"/>
      <c r="AB31" s="186"/>
      <c r="AC31" s="186"/>
      <c r="AD31" s="186"/>
      <c r="AE31" s="186"/>
      <c r="AF31" s="186"/>
      <c r="AG31" s="186"/>
      <c r="AH31" s="186"/>
    </row>
    <row r="32" spans="1:34" s="3" customFormat="1" ht="15" customHeight="1" x14ac:dyDescent="0.2">
      <c r="A32" s="186"/>
      <c r="B32" s="186"/>
      <c r="C32" s="186"/>
      <c r="E32" s="31"/>
      <c r="F32" s="255"/>
      <c r="G32" s="256"/>
      <c r="H32" s="256"/>
      <c r="I32" s="32"/>
      <c r="J32" s="33"/>
      <c r="K32" s="34">
        <v>0</v>
      </c>
      <c r="L32" s="9">
        <f t="shared" si="3"/>
        <v>0</v>
      </c>
      <c r="M32" s="26"/>
      <c r="N32" s="186"/>
      <c r="O32" s="186"/>
      <c r="P32" s="186"/>
      <c r="Q32" s="186"/>
      <c r="R32" s="186"/>
      <c r="S32" s="186"/>
      <c r="T32" s="186"/>
      <c r="U32" s="186"/>
      <c r="V32" s="186"/>
      <c r="W32" s="186"/>
      <c r="X32" s="186"/>
      <c r="Y32" s="186"/>
      <c r="Z32" s="186"/>
      <c r="AA32" s="186"/>
      <c r="AB32" s="186"/>
      <c r="AC32" s="186"/>
      <c r="AD32" s="186"/>
      <c r="AE32" s="186"/>
      <c r="AF32" s="186"/>
      <c r="AG32" s="186"/>
      <c r="AH32" s="186"/>
    </row>
    <row r="33" spans="1:34" s="3" customFormat="1" ht="15" customHeight="1" x14ac:dyDescent="0.2">
      <c r="A33" s="186"/>
      <c r="B33" s="186"/>
      <c r="C33" s="186"/>
      <c r="D33" s="25"/>
      <c r="E33" s="31"/>
      <c r="F33" s="255"/>
      <c r="G33" s="256"/>
      <c r="H33" s="256"/>
      <c r="I33" s="32"/>
      <c r="J33" s="33"/>
      <c r="K33" s="34">
        <v>0</v>
      </c>
      <c r="L33" s="9">
        <f t="shared" si="3"/>
        <v>0</v>
      </c>
      <c r="M33" s="26"/>
      <c r="N33" s="186"/>
      <c r="O33" s="186"/>
      <c r="P33" s="186"/>
      <c r="Q33" s="186"/>
      <c r="R33" s="186"/>
      <c r="S33" s="186"/>
      <c r="T33" s="186"/>
      <c r="U33" s="186"/>
      <c r="V33" s="186"/>
      <c r="W33" s="186"/>
      <c r="X33" s="186"/>
      <c r="Y33" s="186"/>
      <c r="Z33" s="186"/>
      <c r="AA33" s="186"/>
      <c r="AB33" s="186"/>
      <c r="AC33" s="186"/>
      <c r="AD33" s="186"/>
      <c r="AE33" s="186"/>
      <c r="AF33" s="186"/>
      <c r="AG33" s="186"/>
      <c r="AH33" s="186"/>
    </row>
    <row r="34" spans="1:34" s="35" customFormat="1" ht="15" customHeight="1" x14ac:dyDescent="0.2">
      <c r="A34" s="186"/>
      <c r="B34" s="186"/>
      <c r="C34" s="186"/>
      <c r="D34" s="25"/>
      <c r="E34" s="31"/>
      <c r="F34" s="255"/>
      <c r="G34" s="256"/>
      <c r="H34" s="256"/>
      <c r="I34" s="32"/>
      <c r="J34" s="33"/>
      <c r="K34" s="34">
        <v>0</v>
      </c>
      <c r="L34" s="36">
        <f t="shared" si="3"/>
        <v>0</v>
      </c>
      <c r="M34" s="26"/>
      <c r="N34" s="188"/>
      <c r="O34" s="186"/>
      <c r="P34" s="186"/>
      <c r="Q34" s="186"/>
      <c r="R34" s="186"/>
      <c r="S34" s="186"/>
      <c r="T34" s="186"/>
      <c r="U34" s="186"/>
      <c r="V34" s="186"/>
      <c r="W34" s="186"/>
      <c r="X34" s="186"/>
      <c r="Y34" s="186"/>
      <c r="Z34" s="186"/>
      <c r="AA34" s="186"/>
      <c r="AB34" s="186"/>
      <c r="AC34" s="186"/>
      <c r="AD34" s="186"/>
      <c r="AE34" s="186"/>
      <c r="AF34" s="186"/>
      <c r="AG34" s="186"/>
      <c r="AH34" s="186"/>
    </row>
    <row r="35" spans="1:34" s="3" customFormat="1" ht="15" customHeight="1" x14ac:dyDescent="0.2">
      <c r="A35" s="186"/>
      <c r="B35" s="186"/>
      <c r="C35" s="186"/>
      <c r="D35" s="25"/>
      <c r="E35" s="31"/>
      <c r="F35" s="255"/>
      <c r="G35" s="256"/>
      <c r="H35" s="256"/>
      <c r="I35" s="32"/>
      <c r="J35" s="33"/>
      <c r="K35" s="34">
        <v>0</v>
      </c>
      <c r="L35" s="9">
        <f t="shared" si="3"/>
        <v>0</v>
      </c>
      <c r="M35" s="10"/>
      <c r="N35" s="186"/>
      <c r="O35" s="186"/>
      <c r="P35" s="186"/>
      <c r="Q35" s="186"/>
      <c r="R35" s="186"/>
      <c r="S35" s="186"/>
      <c r="T35" s="186"/>
      <c r="U35" s="186"/>
      <c r="V35" s="186"/>
      <c r="W35" s="186"/>
      <c r="X35" s="186"/>
      <c r="Y35" s="186"/>
      <c r="Z35" s="186"/>
      <c r="AA35" s="186"/>
      <c r="AB35" s="186"/>
      <c r="AC35" s="186"/>
      <c r="AD35" s="186"/>
      <c r="AE35" s="186"/>
      <c r="AF35" s="186"/>
      <c r="AG35" s="186"/>
      <c r="AH35" s="186"/>
    </row>
    <row r="36" spans="1:34" s="35" customFormat="1" ht="15" customHeight="1" x14ac:dyDescent="0.2">
      <c r="A36" s="186"/>
      <c r="B36" s="186"/>
      <c r="C36" s="186"/>
      <c r="D36" s="25"/>
      <c r="E36" s="31"/>
      <c r="F36" s="255"/>
      <c r="G36" s="256"/>
      <c r="H36" s="256"/>
      <c r="I36" s="32"/>
      <c r="J36" s="33"/>
      <c r="K36" s="34">
        <v>0</v>
      </c>
      <c r="L36" s="36">
        <f t="shared" ref="L36" si="4">J36*K36</f>
        <v>0</v>
      </c>
      <c r="M36" s="26"/>
      <c r="N36" s="188"/>
      <c r="O36" s="186"/>
      <c r="P36" s="186"/>
      <c r="Q36" s="186"/>
      <c r="R36" s="186"/>
      <c r="S36" s="186"/>
      <c r="T36" s="186"/>
      <c r="U36" s="186"/>
      <c r="V36" s="186"/>
      <c r="W36" s="186"/>
      <c r="X36" s="186"/>
      <c r="Y36" s="186"/>
      <c r="Z36" s="186"/>
      <c r="AA36" s="186"/>
      <c r="AB36" s="186"/>
      <c r="AC36" s="186"/>
      <c r="AD36" s="186"/>
      <c r="AE36" s="186"/>
      <c r="AF36" s="186"/>
      <c r="AG36" s="186"/>
      <c r="AH36" s="186"/>
    </row>
    <row r="37" spans="1:34" s="3" customFormat="1" ht="15" customHeight="1" x14ac:dyDescent="0.2">
      <c r="A37" s="186"/>
      <c r="B37" s="186"/>
      <c r="C37" s="186"/>
      <c r="D37" s="25"/>
      <c r="E37" s="31"/>
      <c r="F37" s="255"/>
      <c r="G37" s="256"/>
      <c r="H37" s="256"/>
      <c r="I37" s="32"/>
      <c r="J37" s="33"/>
      <c r="K37" s="34">
        <v>0</v>
      </c>
      <c r="L37" s="9">
        <f t="shared" si="1"/>
        <v>0</v>
      </c>
      <c r="M37" s="26"/>
      <c r="N37" s="188"/>
      <c r="O37" s="186"/>
      <c r="P37" s="186"/>
      <c r="Q37" s="186"/>
      <c r="R37" s="186"/>
      <c r="S37" s="186"/>
      <c r="T37" s="186"/>
      <c r="U37" s="186"/>
      <c r="V37" s="186"/>
      <c r="W37" s="186"/>
      <c r="X37" s="186"/>
      <c r="Y37" s="186"/>
      <c r="Z37" s="186"/>
      <c r="AA37" s="186"/>
      <c r="AB37" s="186"/>
      <c r="AC37" s="186"/>
      <c r="AD37" s="186"/>
      <c r="AE37" s="186"/>
      <c r="AF37" s="186"/>
      <c r="AG37" s="186"/>
      <c r="AH37" s="186"/>
    </row>
    <row r="38" spans="1:34" s="3" customFormat="1" ht="35.450000000000003" customHeight="1" x14ac:dyDescent="0.2">
      <c r="A38" s="186"/>
      <c r="B38" s="186"/>
      <c r="C38" s="186"/>
      <c r="E38" s="252" t="s">
        <v>199</v>
      </c>
      <c r="F38" s="253"/>
      <c r="G38" s="253"/>
      <c r="H38" s="253"/>
      <c r="I38" s="253"/>
      <c r="J38" s="253"/>
      <c r="K38" s="254"/>
      <c r="L38" s="9"/>
      <c r="M38" s="26"/>
      <c r="N38" s="188"/>
      <c r="O38" s="186"/>
      <c r="P38" s="186"/>
      <c r="Q38" s="186"/>
      <c r="R38" s="186"/>
      <c r="S38" s="186"/>
      <c r="T38" s="186"/>
      <c r="U38" s="186"/>
      <c r="V38" s="186"/>
      <c r="W38" s="186"/>
      <c r="X38" s="186"/>
      <c r="Y38" s="186"/>
      <c r="Z38" s="186"/>
      <c r="AA38" s="186"/>
      <c r="AB38" s="186"/>
      <c r="AC38" s="186"/>
      <c r="AD38" s="186"/>
      <c r="AE38" s="186"/>
      <c r="AF38" s="186"/>
      <c r="AG38" s="186"/>
      <c r="AH38" s="186"/>
    </row>
    <row r="39" spans="1:34" s="141" customFormat="1" ht="18" customHeight="1" x14ac:dyDescent="0.2">
      <c r="A39" s="190"/>
      <c r="B39" s="190"/>
      <c r="C39" s="190"/>
      <c r="D39" s="177" t="s">
        <v>7</v>
      </c>
      <c r="E39" s="143" t="s">
        <v>8</v>
      </c>
      <c r="F39" s="138"/>
      <c r="G39" s="138"/>
      <c r="H39" s="138"/>
      <c r="I39" s="148"/>
      <c r="J39" s="138"/>
      <c r="K39" s="145"/>
      <c r="L39" s="146">
        <f>SUM(L9:L38)</f>
        <v>0</v>
      </c>
      <c r="M39" s="136"/>
      <c r="N39" s="188"/>
      <c r="O39" s="189"/>
      <c r="P39" s="190"/>
      <c r="Q39" s="190"/>
      <c r="R39" s="190"/>
      <c r="S39" s="190"/>
      <c r="T39" s="190"/>
      <c r="U39" s="190"/>
      <c r="V39" s="190"/>
      <c r="W39" s="190"/>
      <c r="X39" s="190"/>
      <c r="Y39" s="190"/>
      <c r="Z39" s="190"/>
      <c r="AA39" s="190"/>
      <c r="AB39" s="190"/>
      <c r="AC39" s="190"/>
      <c r="AD39" s="190"/>
      <c r="AE39" s="190"/>
      <c r="AF39" s="190"/>
      <c r="AG39" s="190"/>
      <c r="AH39" s="190"/>
    </row>
    <row r="40" spans="1:34" s="141" customFormat="1" ht="18" customHeight="1" x14ac:dyDescent="0.2">
      <c r="A40" s="190"/>
      <c r="B40" s="277" t="s">
        <v>236</v>
      </c>
      <c r="C40" s="193" t="s">
        <v>217</v>
      </c>
      <c r="D40" s="177" t="s">
        <v>9</v>
      </c>
      <c r="E40" s="143" t="s">
        <v>235</v>
      </c>
      <c r="F40" s="138"/>
      <c r="G40" s="138"/>
      <c r="H40" s="138"/>
      <c r="I40" s="178">
        <v>25</v>
      </c>
      <c r="J40" s="179" t="s">
        <v>17</v>
      </c>
      <c r="K40" s="145"/>
      <c r="L40" s="146">
        <f>ROUND(I40/100*L39,0)</f>
        <v>0</v>
      </c>
      <c r="M40" s="136"/>
      <c r="N40" s="190"/>
      <c r="O40" s="190"/>
      <c r="P40" s="190"/>
      <c r="Q40" s="190"/>
      <c r="R40" s="190"/>
      <c r="S40" s="190"/>
      <c r="T40" s="190"/>
      <c r="U40" s="190"/>
      <c r="V40" s="190"/>
      <c r="W40" s="190"/>
      <c r="X40" s="190"/>
      <c r="Y40" s="190"/>
      <c r="Z40" s="190"/>
      <c r="AA40" s="190"/>
      <c r="AB40" s="190"/>
      <c r="AC40" s="190"/>
      <c r="AD40" s="190"/>
      <c r="AE40" s="190"/>
      <c r="AF40" s="190"/>
      <c r="AG40" s="190"/>
      <c r="AH40" s="190"/>
    </row>
    <row r="41" spans="1:34" s="12" customFormat="1" ht="5.0999999999999996" customHeight="1" x14ac:dyDescent="0.25">
      <c r="A41" s="185"/>
      <c r="B41" s="278"/>
      <c r="C41" s="185"/>
      <c r="D41" s="14"/>
      <c r="E41" s="14"/>
      <c r="F41" s="14"/>
      <c r="G41" s="14"/>
      <c r="H41" s="14"/>
      <c r="I41" s="15"/>
      <c r="J41" s="16"/>
      <c r="K41" s="17"/>
      <c r="L41" s="27"/>
      <c r="M41" s="14"/>
      <c r="N41" s="185"/>
      <c r="O41" s="185"/>
      <c r="P41" s="185"/>
      <c r="Q41" s="185"/>
      <c r="R41" s="185"/>
      <c r="S41" s="185"/>
      <c r="T41" s="185"/>
      <c r="U41" s="185"/>
      <c r="V41" s="185"/>
      <c r="W41" s="185"/>
      <c r="X41" s="185"/>
      <c r="Y41" s="185"/>
      <c r="Z41" s="185"/>
      <c r="AA41" s="185"/>
      <c r="AB41" s="185"/>
      <c r="AC41" s="185"/>
      <c r="AD41" s="185"/>
      <c r="AE41" s="185"/>
      <c r="AF41" s="185"/>
      <c r="AG41" s="185"/>
      <c r="AH41" s="185"/>
    </row>
    <row r="42" spans="1:34" s="141" customFormat="1" ht="18" customHeight="1" x14ac:dyDescent="0.2">
      <c r="A42" s="190"/>
      <c r="B42" s="190"/>
      <c r="C42" s="190"/>
      <c r="D42" s="142" t="s">
        <v>10</v>
      </c>
      <c r="E42" s="147" t="s">
        <v>26</v>
      </c>
      <c r="F42" s="138"/>
      <c r="G42" s="138"/>
      <c r="H42" s="138"/>
      <c r="I42" s="148"/>
      <c r="J42" s="138"/>
      <c r="K42" s="145"/>
      <c r="L42" s="146">
        <f>SUM(L39:L40)</f>
        <v>0</v>
      </c>
      <c r="M42" s="136"/>
      <c r="N42" s="190"/>
      <c r="O42" s="190"/>
      <c r="P42" s="190"/>
      <c r="Q42" s="190"/>
      <c r="R42" s="190"/>
      <c r="S42" s="190"/>
      <c r="T42" s="190"/>
      <c r="U42" s="190"/>
      <c r="V42" s="190"/>
      <c r="W42" s="190"/>
      <c r="X42" s="190"/>
      <c r="Y42" s="190"/>
      <c r="Z42" s="190"/>
      <c r="AA42" s="190"/>
      <c r="AB42" s="190"/>
      <c r="AC42" s="190"/>
      <c r="AD42" s="190"/>
      <c r="AE42" s="190"/>
      <c r="AF42" s="190"/>
      <c r="AG42" s="190"/>
      <c r="AH42" s="190"/>
    </row>
    <row r="43" spans="1:34" s="12" customFormat="1" ht="5.0999999999999996" customHeight="1" x14ac:dyDescent="0.25">
      <c r="A43" s="185"/>
      <c r="B43" s="185"/>
      <c r="C43" s="185"/>
      <c r="D43" s="14"/>
      <c r="E43" s="14"/>
      <c r="F43" s="14"/>
      <c r="G43" s="14"/>
      <c r="H43" s="14"/>
      <c r="I43" s="15"/>
      <c r="J43" s="16"/>
      <c r="K43" s="17"/>
      <c r="L43" s="27"/>
      <c r="M43" s="14"/>
      <c r="N43" s="185"/>
      <c r="O43" s="185"/>
      <c r="P43" s="185"/>
      <c r="Q43" s="185"/>
      <c r="R43" s="185"/>
      <c r="S43" s="185"/>
      <c r="T43" s="185"/>
      <c r="U43" s="185"/>
      <c r="V43" s="185"/>
      <c r="W43" s="185"/>
      <c r="X43" s="185"/>
      <c r="Y43" s="185"/>
      <c r="Z43" s="185"/>
      <c r="AA43" s="185"/>
      <c r="AB43" s="185"/>
      <c r="AC43" s="185"/>
      <c r="AD43" s="185"/>
      <c r="AE43" s="185"/>
      <c r="AF43" s="185"/>
      <c r="AG43" s="185"/>
      <c r="AH43" s="185"/>
    </row>
    <row r="44" spans="1:34" s="12" customFormat="1" ht="20.45" customHeight="1" x14ac:dyDescent="0.3">
      <c r="A44" s="185"/>
      <c r="B44" s="185"/>
      <c r="C44" s="185"/>
      <c r="D44" s="14"/>
      <c r="E44" s="122" t="s">
        <v>18</v>
      </c>
      <c r="F44" s="14"/>
      <c r="G44" s="14"/>
      <c r="H44" s="14"/>
      <c r="I44" s="30"/>
      <c r="J44" s="14"/>
      <c r="K44" s="17"/>
      <c r="L44" s="27"/>
      <c r="M44" s="14"/>
      <c r="N44" s="185"/>
      <c r="O44" s="185"/>
      <c r="P44" s="185"/>
      <c r="Q44" s="185"/>
      <c r="R44" s="185"/>
      <c r="S44" s="185"/>
      <c r="T44" s="185"/>
      <c r="U44" s="185"/>
      <c r="V44" s="185"/>
      <c r="W44" s="185"/>
      <c r="X44" s="185"/>
      <c r="Y44" s="185"/>
      <c r="Z44" s="185"/>
      <c r="AA44" s="185"/>
      <c r="AB44" s="185"/>
      <c r="AC44" s="185"/>
      <c r="AD44" s="185"/>
      <c r="AE44" s="185"/>
      <c r="AF44" s="185"/>
      <c r="AG44" s="185"/>
      <c r="AH44" s="185"/>
    </row>
    <row r="45" spans="1:34" s="35" customFormat="1" ht="18" customHeight="1" x14ac:dyDescent="0.2">
      <c r="A45" s="186"/>
      <c r="B45" s="186"/>
      <c r="C45" s="186"/>
      <c r="D45" s="25"/>
      <c r="E45" s="249" t="s">
        <v>234</v>
      </c>
      <c r="F45" s="250"/>
      <c r="G45" s="250"/>
      <c r="H45" s="250"/>
      <c r="I45" s="250"/>
      <c r="J45" s="250"/>
      <c r="K45" s="250"/>
      <c r="L45" s="251"/>
      <c r="M45" s="26"/>
      <c r="N45" s="186"/>
      <c r="O45" s="186"/>
      <c r="P45" s="186"/>
      <c r="Q45" s="186"/>
      <c r="R45" s="186"/>
      <c r="S45" s="186"/>
      <c r="T45" s="186"/>
      <c r="U45" s="186"/>
      <c r="V45" s="186"/>
      <c r="W45" s="186"/>
      <c r="X45" s="186"/>
      <c r="Y45" s="186"/>
      <c r="Z45" s="186"/>
      <c r="AA45" s="186"/>
      <c r="AB45" s="186"/>
      <c r="AC45" s="186"/>
      <c r="AD45" s="186"/>
      <c r="AE45" s="186"/>
      <c r="AF45" s="186"/>
      <c r="AG45" s="186"/>
      <c r="AH45" s="186"/>
    </row>
    <row r="46" spans="1:34" s="141" customFormat="1" ht="18" customHeight="1" x14ac:dyDescent="0.2">
      <c r="A46" s="190"/>
      <c r="B46" s="274" t="s">
        <v>237</v>
      </c>
      <c r="C46" s="193"/>
      <c r="D46" s="136"/>
      <c r="E46" s="137" t="s">
        <v>238</v>
      </c>
      <c r="F46" s="138"/>
      <c r="G46" s="138"/>
      <c r="H46" s="138"/>
      <c r="I46" s="139">
        <v>2.6</v>
      </c>
      <c r="J46" s="248" t="s">
        <v>19</v>
      </c>
      <c r="K46" s="248"/>
      <c r="L46" s="140">
        <f>ROUND(I46/100*$L$42,0)</f>
        <v>0</v>
      </c>
      <c r="M46" s="136"/>
      <c r="N46" s="190"/>
      <c r="O46" s="190"/>
      <c r="P46" s="190"/>
      <c r="Q46" s="190"/>
      <c r="R46" s="190"/>
      <c r="S46" s="190"/>
      <c r="T46" s="190"/>
      <c r="U46" s="190"/>
      <c r="V46" s="190"/>
      <c r="W46" s="190"/>
      <c r="X46" s="190"/>
      <c r="Y46" s="190"/>
      <c r="Z46" s="190"/>
      <c r="AA46" s="190"/>
      <c r="AB46" s="190"/>
      <c r="AC46" s="190"/>
      <c r="AD46" s="190"/>
      <c r="AE46" s="190"/>
      <c r="AF46" s="190"/>
      <c r="AG46" s="190"/>
      <c r="AH46" s="190"/>
    </row>
    <row r="47" spans="1:34" s="141" customFormat="1" ht="18" customHeight="1" x14ac:dyDescent="0.2">
      <c r="A47" s="190"/>
      <c r="B47" s="275"/>
      <c r="C47" s="193" t="s">
        <v>217</v>
      </c>
      <c r="D47" s="136"/>
      <c r="E47" s="137" t="s">
        <v>239</v>
      </c>
      <c r="F47" s="138"/>
      <c r="G47" s="138"/>
      <c r="H47" s="138"/>
      <c r="I47" s="139">
        <v>3.4</v>
      </c>
      <c r="J47" s="248" t="s">
        <v>19</v>
      </c>
      <c r="K47" s="248"/>
      <c r="L47" s="140">
        <f>ROUND(I47/100*$L$42,0)</f>
        <v>0</v>
      </c>
      <c r="M47" s="136"/>
      <c r="N47" s="190"/>
      <c r="O47" s="190"/>
      <c r="P47" s="190"/>
      <c r="Q47" s="190"/>
      <c r="R47" s="190"/>
      <c r="S47" s="190"/>
      <c r="T47" s="190"/>
      <c r="U47" s="190"/>
      <c r="V47" s="190"/>
      <c r="W47" s="190"/>
      <c r="X47" s="190"/>
      <c r="Y47" s="190"/>
      <c r="Z47" s="190"/>
      <c r="AA47" s="190"/>
      <c r="AB47" s="190"/>
      <c r="AC47" s="190"/>
      <c r="AD47" s="190"/>
      <c r="AE47" s="190"/>
      <c r="AF47" s="190"/>
      <c r="AG47" s="190"/>
      <c r="AH47" s="190"/>
    </row>
    <row r="48" spans="1:34" s="141" customFormat="1" ht="18" customHeight="1" x14ac:dyDescent="0.2">
      <c r="A48" s="190"/>
      <c r="B48" s="275"/>
      <c r="C48" s="190"/>
      <c r="D48" s="136"/>
      <c r="E48" s="137" t="s">
        <v>240</v>
      </c>
      <c r="F48" s="138"/>
      <c r="G48" s="138"/>
      <c r="H48" s="138"/>
      <c r="I48" s="139">
        <v>5.3</v>
      </c>
      <c r="J48" s="248" t="s">
        <v>19</v>
      </c>
      <c r="K48" s="248"/>
      <c r="L48" s="140">
        <f>ROUND(I48/100*$L$42,0)</f>
        <v>0</v>
      </c>
      <c r="M48" s="136"/>
      <c r="N48" s="190"/>
      <c r="O48" s="190"/>
      <c r="P48" s="190"/>
      <c r="Q48" s="190"/>
      <c r="R48" s="190"/>
      <c r="S48" s="190"/>
      <c r="T48" s="190"/>
      <c r="U48" s="190"/>
      <c r="V48" s="190"/>
      <c r="W48" s="190"/>
      <c r="X48" s="190"/>
      <c r="Y48" s="190"/>
      <c r="Z48" s="190"/>
      <c r="AA48" s="190"/>
      <c r="AB48" s="190"/>
      <c r="AC48" s="190"/>
      <c r="AD48" s="190"/>
      <c r="AE48" s="190"/>
      <c r="AF48" s="190"/>
      <c r="AG48" s="190"/>
      <c r="AH48" s="190"/>
    </row>
    <row r="49" spans="1:34" s="141" customFormat="1" ht="18" customHeight="1" x14ac:dyDescent="0.2">
      <c r="A49" s="190"/>
      <c r="B49" s="276"/>
      <c r="C49" s="190"/>
      <c r="D49" s="136"/>
      <c r="E49" s="137" t="s">
        <v>241</v>
      </c>
      <c r="F49" s="138"/>
      <c r="G49" s="138"/>
      <c r="H49" s="138"/>
      <c r="I49" s="139">
        <v>1.5</v>
      </c>
      <c r="J49" s="248" t="s">
        <v>19</v>
      </c>
      <c r="K49" s="248"/>
      <c r="L49" s="140">
        <f>ROUND(I49/100*$L$42,0)</f>
        <v>0</v>
      </c>
      <c r="M49" s="136"/>
      <c r="N49" s="190"/>
      <c r="O49" s="190"/>
      <c r="P49" s="190"/>
      <c r="Q49" s="190"/>
      <c r="R49" s="190"/>
      <c r="S49" s="190"/>
      <c r="T49" s="190"/>
      <c r="U49" s="190"/>
      <c r="V49" s="190"/>
      <c r="W49" s="190"/>
      <c r="X49" s="190"/>
      <c r="Y49" s="190"/>
      <c r="Z49" s="190"/>
      <c r="AA49" s="190"/>
      <c r="AB49" s="190"/>
      <c r="AC49" s="190"/>
      <c r="AD49" s="190"/>
      <c r="AE49" s="190"/>
      <c r="AF49" s="190"/>
      <c r="AG49" s="190"/>
      <c r="AH49" s="190"/>
    </row>
    <row r="50" spans="1:34" s="141" customFormat="1" ht="18" customHeight="1" x14ac:dyDescent="0.2">
      <c r="A50" s="190"/>
      <c r="B50" s="190"/>
      <c r="C50" s="190"/>
      <c r="D50" s="142" t="s">
        <v>11</v>
      </c>
      <c r="E50" s="143" t="s">
        <v>20</v>
      </c>
      <c r="F50" s="138"/>
      <c r="G50" s="138"/>
      <c r="H50" s="138"/>
      <c r="I50" s="144"/>
      <c r="J50" s="138"/>
      <c r="K50" s="145"/>
      <c r="L50" s="146">
        <f>SUM(L46:L49)</f>
        <v>0</v>
      </c>
      <c r="M50" s="136"/>
      <c r="N50" s="190"/>
      <c r="O50" s="190"/>
      <c r="P50" s="190"/>
      <c r="Q50" s="190"/>
      <c r="R50" s="190"/>
      <c r="S50" s="190"/>
      <c r="T50" s="190"/>
      <c r="U50" s="190"/>
      <c r="V50" s="190"/>
      <c r="W50" s="190"/>
      <c r="X50" s="190"/>
      <c r="Y50" s="190"/>
      <c r="Z50" s="190"/>
      <c r="AA50" s="190"/>
      <c r="AB50" s="190"/>
      <c r="AC50" s="190"/>
      <c r="AD50" s="190"/>
      <c r="AE50" s="190"/>
      <c r="AF50" s="190"/>
      <c r="AG50" s="190"/>
      <c r="AH50" s="190"/>
    </row>
    <row r="51" spans="1:34" s="12" customFormat="1" ht="5.0999999999999996" customHeight="1" x14ac:dyDescent="0.25">
      <c r="A51" s="185"/>
      <c r="B51" s="185"/>
      <c r="C51" s="185"/>
      <c r="D51" s="14"/>
      <c r="E51" s="14"/>
      <c r="F51" s="14"/>
      <c r="G51" s="14"/>
      <c r="H51" s="14"/>
      <c r="I51" s="15"/>
      <c r="J51" s="16"/>
      <c r="K51" s="17"/>
      <c r="L51" s="27"/>
      <c r="M51" s="14"/>
      <c r="N51" s="185"/>
      <c r="O51" s="185"/>
      <c r="P51" s="185"/>
      <c r="Q51" s="185"/>
      <c r="R51" s="185"/>
      <c r="S51" s="185"/>
      <c r="T51" s="185"/>
      <c r="U51" s="185"/>
      <c r="V51" s="185"/>
      <c r="W51" s="185"/>
      <c r="X51" s="185"/>
      <c r="Y51" s="185"/>
      <c r="Z51" s="185"/>
      <c r="AA51" s="185"/>
      <c r="AB51" s="185"/>
      <c r="AC51" s="185"/>
      <c r="AD51" s="185"/>
      <c r="AE51" s="185"/>
      <c r="AF51" s="185"/>
      <c r="AG51" s="185"/>
      <c r="AH51" s="185"/>
    </row>
    <row r="52" spans="1:34" s="141" customFormat="1" ht="18" customHeight="1" x14ac:dyDescent="0.2">
      <c r="A52" s="190"/>
      <c r="B52" s="190"/>
      <c r="C52" s="190"/>
      <c r="D52" s="142" t="s">
        <v>12</v>
      </c>
      <c r="E52" s="147" t="s">
        <v>25</v>
      </c>
      <c r="F52" s="138"/>
      <c r="G52" s="138"/>
      <c r="H52" s="138"/>
      <c r="I52" s="148"/>
      <c r="J52" s="138"/>
      <c r="K52" s="145"/>
      <c r="L52" s="146">
        <f>SUM(L42,L50)</f>
        <v>0</v>
      </c>
      <c r="M52" s="136"/>
      <c r="N52" s="190"/>
      <c r="O52" s="190"/>
      <c r="P52" s="190"/>
      <c r="Q52" s="190"/>
      <c r="R52" s="190"/>
      <c r="S52" s="190"/>
      <c r="T52" s="190"/>
      <c r="U52" s="190"/>
      <c r="V52" s="190"/>
      <c r="W52" s="190"/>
      <c r="X52" s="190"/>
      <c r="Y52" s="190"/>
      <c r="Z52" s="190"/>
      <c r="AA52" s="190"/>
      <c r="AB52" s="190"/>
      <c r="AC52" s="190"/>
      <c r="AD52" s="190"/>
      <c r="AE52" s="190"/>
      <c r="AF52" s="190"/>
      <c r="AG52" s="190"/>
      <c r="AH52" s="190"/>
    </row>
    <row r="53" spans="1:34" s="12" customFormat="1" ht="5.0999999999999996" customHeight="1" x14ac:dyDescent="0.25">
      <c r="A53" s="185"/>
      <c r="B53" s="185"/>
      <c r="C53" s="185"/>
      <c r="D53" s="14"/>
      <c r="E53" s="14"/>
      <c r="F53" s="20"/>
      <c r="G53" s="14"/>
      <c r="H53" s="14"/>
      <c r="I53" s="21"/>
      <c r="J53" s="22"/>
      <c r="K53" s="23"/>
      <c r="L53" s="14"/>
      <c r="M53" s="14"/>
      <c r="N53" s="185"/>
      <c r="O53" s="185"/>
      <c r="P53" s="185"/>
      <c r="Q53" s="185"/>
      <c r="R53" s="185"/>
      <c r="S53" s="185"/>
      <c r="T53" s="185"/>
      <c r="U53" s="185"/>
      <c r="V53" s="185"/>
      <c r="W53" s="185"/>
      <c r="X53" s="185"/>
      <c r="Y53" s="185"/>
      <c r="Z53" s="185"/>
      <c r="AA53" s="185"/>
      <c r="AB53" s="185"/>
      <c r="AC53" s="185"/>
      <c r="AD53" s="185"/>
      <c r="AE53" s="185"/>
      <c r="AF53" s="185"/>
      <c r="AG53" s="185"/>
      <c r="AH53" s="185"/>
    </row>
    <row r="54" spans="1:34" s="12" customFormat="1" ht="20.45" customHeight="1" x14ac:dyDescent="0.3">
      <c r="A54" s="185"/>
      <c r="B54" s="185"/>
      <c r="C54" s="185"/>
      <c r="D54" s="14"/>
      <c r="E54" s="122" t="s">
        <v>223</v>
      </c>
      <c r="F54" s="14"/>
      <c r="G54" s="14"/>
      <c r="H54" s="14"/>
      <c r="I54" s="30"/>
      <c r="J54" s="14"/>
      <c r="K54" s="17"/>
      <c r="L54" s="27"/>
      <c r="M54" s="14"/>
      <c r="N54" s="185"/>
      <c r="O54" s="185"/>
      <c r="P54" s="185"/>
      <c r="Q54" s="185"/>
      <c r="R54" s="185"/>
      <c r="S54" s="185"/>
      <c r="T54" s="185"/>
      <c r="U54" s="185"/>
      <c r="V54" s="185"/>
      <c r="W54" s="185"/>
      <c r="X54" s="185"/>
      <c r="Y54" s="185"/>
      <c r="Z54" s="185"/>
      <c r="AA54" s="185"/>
      <c r="AB54" s="185"/>
      <c r="AC54" s="185"/>
      <c r="AD54" s="185"/>
      <c r="AE54" s="185"/>
      <c r="AF54" s="185"/>
      <c r="AG54" s="185"/>
      <c r="AH54" s="185"/>
    </row>
    <row r="55" spans="1:34" s="35" customFormat="1" ht="18" customHeight="1" x14ac:dyDescent="0.2">
      <c r="A55" s="186"/>
      <c r="B55" s="186"/>
      <c r="C55" s="186"/>
      <c r="D55" s="25"/>
      <c r="E55" s="123" t="s">
        <v>191</v>
      </c>
      <c r="F55" s="108"/>
      <c r="G55" s="109"/>
      <c r="H55" s="110"/>
      <c r="I55" s="111"/>
      <c r="J55" s="112"/>
      <c r="K55" s="113"/>
      <c r="L55" s="114"/>
      <c r="M55" s="26"/>
      <c r="N55" s="186"/>
      <c r="O55" s="186"/>
      <c r="P55" s="186"/>
      <c r="Q55" s="186"/>
      <c r="R55" s="186"/>
      <c r="S55" s="186"/>
      <c r="T55" s="186"/>
      <c r="U55" s="186"/>
      <c r="V55" s="186"/>
      <c r="W55" s="186"/>
      <c r="X55" s="186"/>
      <c r="Y55" s="186"/>
      <c r="Z55" s="186"/>
      <c r="AA55" s="186"/>
      <c r="AB55" s="186"/>
      <c r="AC55" s="186"/>
      <c r="AD55" s="186"/>
      <c r="AE55" s="186"/>
      <c r="AF55" s="186"/>
      <c r="AG55" s="186"/>
      <c r="AH55" s="186"/>
    </row>
    <row r="56" spans="1:34" s="141" customFormat="1" ht="18" customHeight="1" x14ac:dyDescent="0.2">
      <c r="A56" s="190"/>
      <c r="B56" s="274" t="s">
        <v>242</v>
      </c>
      <c r="C56" s="193" t="s">
        <v>217</v>
      </c>
      <c r="D56" s="136"/>
      <c r="E56" s="137" t="s">
        <v>182</v>
      </c>
      <c r="F56" s="138"/>
      <c r="G56" s="138"/>
      <c r="H56" s="149"/>
      <c r="I56" s="150">
        <v>46054</v>
      </c>
      <c r="J56" s="151"/>
      <c r="K56" s="152"/>
      <c r="L56" s="136"/>
      <c r="M56" s="136"/>
      <c r="N56" s="190"/>
      <c r="O56" s="190"/>
      <c r="P56" s="190"/>
      <c r="Q56" s="190"/>
      <c r="R56" s="190"/>
      <c r="S56" s="190"/>
      <c r="T56" s="190"/>
      <c r="U56" s="190"/>
      <c r="V56" s="190"/>
      <c r="W56" s="190"/>
      <c r="X56" s="190"/>
      <c r="Y56" s="190"/>
      <c r="Z56" s="190"/>
      <c r="AA56" s="190"/>
      <c r="AB56" s="190"/>
      <c r="AC56" s="190"/>
      <c r="AD56" s="190"/>
      <c r="AE56" s="190"/>
      <c r="AF56" s="190"/>
      <c r="AG56" s="190"/>
      <c r="AH56" s="190"/>
    </row>
    <row r="57" spans="1:34" s="141" customFormat="1" ht="18" customHeight="1" x14ac:dyDescent="0.2">
      <c r="A57" s="190"/>
      <c r="B57" s="276"/>
      <c r="C57" s="190"/>
      <c r="D57" s="136"/>
      <c r="E57" s="137" t="s">
        <v>183</v>
      </c>
      <c r="F57" s="138"/>
      <c r="G57" s="138"/>
      <c r="H57" s="149"/>
      <c r="I57" s="150">
        <v>47150</v>
      </c>
      <c r="J57" s="151"/>
      <c r="K57" s="152"/>
      <c r="L57" s="136"/>
      <c r="M57" s="136"/>
      <c r="N57" s="190"/>
      <c r="O57" s="190"/>
      <c r="P57" s="190"/>
      <c r="Q57" s="190"/>
      <c r="R57" s="190"/>
      <c r="S57" s="190"/>
      <c r="T57" s="190"/>
      <c r="U57" s="190"/>
      <c r="V57" s="190"/>
      <c r="W57" s="190"/>
      <c r="X57" s="190"/>
      <c r="Y57" s="190"/>
      <c r="Z57" s="190"/>
      <c r="AA57" s="190"/>
      <c r="AB57" s="190"/>
      <c r="AC57" s="190"/>
      <c r="AD57" s="190"/>
      <c r="AE57" s="190"/>
      <c r="AF57" s="190"/>
      <c r="AG57" s="190"/>
      <c r="AH57" s="190"/>
    </row>
    <row r="58" spans="1:34" s="12" customFormat="1" ht="15" hidden="1" x14ac:dyDescent="0.25">
      <c r="A58" s="185"/>
      <c r="B58" s="185"/>
      <c r="C58" s="185"/>
      <c r="D58" s="14"/>
      <c r="E58" s="38" t="s">
        <v>14</v>
      </c>
      <c r="F58" s="13"/>
      <c r="G58" s="13"/>
      <c r="H58" s="39"/>
      <c r="I58" s="287">
        <f>ROUND((I57-I56)/365,1)</f>
        <v>3</v>
      </c>
      <c r="J58" s="37" t="s">
        <v>38</v>
      </c>
      <c r="K58" s="24"/>
      <c r="L58" s="14"/>
      <c r="M58" s="14"/>
      <c r="N58" s="185"/>
      <c r="O58" s="185"/>
      <c r="P58" s="185"/>
      <c r="Q58" s="185"/>
      <c r="R58" s="185"/>
      <c r="S58" s="185"/>
      <c r="T58" s="185"/>
      <c r="U58" s="185"/>
      <c r="V58" s="185"/>
      <c r="W58" s="185"/>
      <c r="X58" s="185"/>
      <c r="Y58" s="185"/>
      <c r="Z58" s="185"/>
      <c r="AA58" s="185"/>
      <c r="AB58" s="185"/>
      <c r="AC58" s="185"/>
      <c r="AD58" s="185"/>
      <c r="AE58" s="185"/>
      <c r="AF58" s="185"/>
      <c r="AG58" s="185"/>
      <c r="AH58" s="185"/>
    </row>
    <row r="59" spans="1:34" s="141" customFormat="1" ht="18" customHeight="1" x14ac:dyDescent="0.2">
      <c r="A59" s="190"/>
      <c r="B59" s="274" t="s">
        <v>243</v>
      </c>
      <c r="C59" s="193" t="s">
        <v>217</v>
      </c>
      <c r="D59" s="136"/>
      <c r="E59" s="153" t="s">
        <v>244</v>
      </c>
      <c r="F59" s="154"/>
      <c r="G59" s="154"/>
      <c r="H59" s="155"/>
      <c r="I59" s="156">
        <v>0.05</v>
      </c>
      <c r="J59" s="157"/>
      <c r="K59" s="152"/>
      <c r="L59" s="136"/>
      <c r="M59" s="136"/>
      <c r="N59" s="190"/>
      <c r="O59" s="190"/>
      <c r="P59" s="190"/>
      <c r="Q59" s="190"/>
      <c r="R59" s="190"/>
      <c r="S59" s="190"/>
      <c r="T59" s="190"/>
      <c r="U59" s="190"/>
      <c r="V59" s="190"/>
      <c r="W59" s="190"/>
      <c r="X59" s="190"/>
      <c r="Y59" s="190"/>
      <c r="Z59" s="190"/>
      <c r="AA59" s="190"/>
      <c r="AB59" s="190"/>
      <c r="AC59" s="190"/>
      <c r="AD59" s="190"/>
      <c r="AE59" s="190"/>
      <c r="AF59" s="190"/>
      <c r="AG59" s="190"/>
      <c r="AH59" s="190"/>
    </row>
    <row r="60" spans="1:34" s="141" customFormat="1" ht="18" customHeight="1" x14ac:dyDescent="0.2">
      <c r="A60" s="190"/>
      <c r="B60" s="276"/>
      <c r="C60" s="190"/>
      <c r="D60" s="142" t="s">
        <v>13</v>
      </c>
      <c r="E60" s="158" t="s">
        <v>23</v>
      </c>
      <c r="F60" s="154"/>
      <c r="G60" s="154"/>
      <c r="H60" s="154"/>
      <c r="I60" s="159">
        <f>IF(I58&lt;1, 0, I58*I59)</f>
        <v>0.15000000000000002</v>
      </c>
      <c r="J60" s="263" t="s">
        <v>22</v>
      </c>
      <c r="K60" s="264"/>
      <c r="L60" s="160">
        <f>ROUND(I60*L52,0)</f>
        <v>0</v>
      </c>
      <c r="M60" s="136"/>
      <c r="N60" s="190"/>
      <c r="O60" s="190"/>
      <c r="P60" s="190"/>
      <c r="Q60" s="190"/>
      <c r="R60" s="190"/>
      <c r="S60" s="190"/>
      <c r="T60" s="190"/>
      <c r="U60" s="190"/>
      <c r="V60" s="190"/>
      <c r="W60" s="190"/>
      <c r="X60" s="190"/>
      <c r="Y60" s="190"/>
      <c r="Z60" s="190"/>
      <c r="AA60" s="190"/>
      <c r="AB60" s="190"/>
      <c r="AC60" s="190"/>
      <c r="AD60" s="190"/>
      <c r="AE60" s="190"/>
      <c r="AF60" s="190"/>
      <c r="AG60" s="190"/>
      <c r="AH60" s="190"/>
    </row>
    <row r="61" spans="1:34" s="12" customFormat="1" ht="5.0999999999999996" customHeight="1" x14ac:dyDescent="0.25">
      <c r="A61" s="185"/>
      <c r="B61" s="185"/>
      <c r="C61" s="185"/>
      <c r="D61" s="14"/>
      <c r="E61" s="14"/>
      <c r="F61" s="14"/>
      <c r="G61" s="14"/>
      <c r="H61" s="14"/>
      <c r="I61" s="15"/>
      <c r="J61" s="16"/>
      <c r="K61" s="17"/>
      <c r="L61" s="27"/>
      <c r="M61" s="14"/>
      <c r="N61" s="185"/>
      <c r="O61" s="185"/>
      <c r="P61" s="185"/>
      <c r="Q61" s="185"/>
      <c r="R61" s="185"/>
      <c r="S61" s="185"/>
      <c r="T61" s="185"/>
      <c r="U61" s="185"/>
      <c r="V61" s="185"/>
      <c r="W61" s="185"/>
      <c r="X61" s="185"/>
      <c r="Y61" s="185"/>
      <c r="Z61" s="185"/>
      <c r="AA61" s="185"/>
      <c r="AB61" s="185"/>
      <c r="AC61" s="185"/>
      <c r="AD61" s="185"/>
      <c r="AE61" s="185"/>
      <c r="AF61" s="185"/>
      <c r="AG61" s="185"/>
      <c r="AH61" s="185"/>
    </row>
    <row r="62" spans="1:34" s="141" customFormat="1" ht="18" customHeight="1" x14ac:dyDescent="0.2">
      <c r="A62" s="190"/>
      <c r="B62" s="190"/>
      <c r="C62" s="190"/>
      <c r="D62" s="142" t="s">
        <v>15</v>
      </c>
      <c r="E62" s="147" t="s">
        <v>245</v>
      </c>
      <c r="F62" s="138"/>
      <c r="G62" s="138"/>
      <c r="H62" s="138"/>
      <c r="I62" s="148"/>
      <c r="J62" s="138"/>
      <c r="K62" s="145"/>
      <c r="L62" s="146">
        <f>ROUNDUP(SUM(L52,L60),-3)</f>
        <v>0</v>
      </c>
      <c r="M62" s="136"/>
      <c r="N62" s="190"/>
      <c r="O62" s="190"/>
      <c r="P62" s="190"/>
      <c r="Q62" s="190"/>
      <c r="R62" s="190"/>
      <c r="S62" s="190"/>
      <c r="T62" s="190"/>
      <c r="U62" s="190"/>
      <c r="V62" s="190"/>
      <c r="W62" s="190"/>
      <c r="X62" s="190"/>
      <c r="Y62" s="190"/>
      <c r="Z62" s="190"/>
      <c r="AA62" s="190"/>
      <c r="AB62" s="190"/>
      <c r="AC62" s="190"/>
      <c r="AD62" s="190"/>
      <c r="AE62" s="190"/>
      <c r="AF62" s="190"/>
      <c r="AG62" s="190"/>
      <c r="AH62" s="190"/>
    </row>
    <row r="63" spans="1:34" s="12" customFormat="1" ht="15" x14ac:dyDescent="0.25">
      <c r="A63" s="185"/>
      <c r="B63" s="185"/>
      <c r="C63" s="185"/>
      <c r="D63" s="19"/>
      <c r="E63" s="18"/>
      <c r="F63" s="14"/>
      <c r="G63" s="14"/>
      <c r="H63" s="14"/>
      <c r="I63" s="15"/>
      <c r="J63" s="14"/>
      <c r="K63" s="28"/>
      <c r="L63" s="29"/>
      <c r="M63" s="14"/>
      <c r="N63" s="185"/>
      <c r="O63" s="185"/>
      <c r="P63" s="185"/>
      <c r="Q63" s="185"/>
      <c r="R63" s="185"/>
      <c r="S63" s="185"/>
      <c r="T63" s="185"/>
      <c r="U63" s="185"/>
      <c r="V63" s="185"/>
      <c r="W63" s="185"/>
      <c r="X63" s="185"/>
      <c r="Y63" s="185"/>
      <c r="Z63" s="185"/>
      <c r="AA63" s="185"/>
      <c r="AB63" s="185"/>
      <c r="AC63" s="185"/>
      <c r="AD63" s="185"/>
      <c r="AE63" s="185"/>
      <c r="AF63" s="185"/>
      <c r="AG63" s="185"/>
      <c r="AH63" s="185"/>
    </row>
    <row r="64" spans="1:34" s="141" customFormat="1" ht="18" customHeight="1" x14ac:dyDescent="0.2">
      <c r="A64" s="190"/>
      <c r="B64" s="190"/>
      <c r="C64" s="190"/>
      <c r="D64" s="136"/>
      <c r="E64" s="161" t="s">
        <v>16</v>
      </c>
      <c r="F64" s="162"/>
      <c r="G64" s="162"/>
      <c r="H64" s="162"/>
      <c r="I64" s="163"/>
      <c r="J64" s="164"/>
      <c r="K64" s="165"/>
      <c r="L64" s="166"/>
      <c r="M64" s="136"/>
      <c r="N64" s="190"/>
      <c r="O64" s="190"/>
      <c r="P64" s="190"/>
      <c r="Q64" s="190"/>
      <c r="R64" s="190"/>
      <c r="S64" s="190"/>
      <c r="T64" s="190"/>
      <c r="U64" s="190"/>
      <c r="V64" s="190"/>
      <c r="W64" s="190"/>
      <c r="X64" s="190"/>
      <c r="Y64" s="190"/>
      <c r="Z64" s="190"/>
      <c r="AA64" s="190"/>
      <c r="AB64" s="190"/>
      <c r="AC64" s="190"/>
      <c r="AD64" s="190"/>
      <c r="AE64" s="190"/>
      <c r="AF64" s="190"/>
      <c r="AG64" s="190"/>
      <c r="AH64" s="190"/>
    </row>
    <row r="65" spans="1:34" s="141" customFormat="1" ht="18" customHeight="1" x14ac:dyDescent="0.2">
      <c r="A65" s="190"/>
      <c r="B65" s="190"/>
      <c r="C65" s="190"/>
      <c r="D65" s="142"/>
      <c r="E65" s="147" t="s">
        <v>27</v>
      </c>
      <c r="F65" s="138"/>
      <c r="G65" s="138"/>
      <c r="H65" s="138"/>
      <c r="I65" s="148"/>
      <c r="J65" s="138"/>
      <c r="K65" s="145"/>
      <c r="L65" s="167">
        <f>L62</f>
        <v>0</v>
      </c>
      <c r="M65" s="136"/>
      <c r="N65" s="190"/>
      <c r="O65" s="190"/>
      <c r="P65" s="190"/>
      <c r="Q65" s="190"/>
      <c r="R65" s="190"/>
      <c r="S65" s="190"/>
      <c r="T65" s="190"/>
      <c r="U65" s="190"/>
      <c r="V65" s="190"/>
      <c r="W65" s="190"/>
      <c r="X65" s="190"/>
      <c r="Y65" s="190"/>
      <c r="Z65" s="190"/>
      <c r="AA65" s="190"/>
      <c r="AB65" s="190"/>
      <c r="AC65" s="190"/>
      <c r="AD65" s="190"/>
      <c r="AE65" s="190"/>
      <c r="AF65" s="190"/>
      <c r="AG65" s="190"/>
      <c r="AH65" s="190"/>
    </row>
    <row r="66" spans="1:34" s="3" customFormat="1" ht="18" customHeight="1" x14ac:dyDescent="0.2">
      <c r="A66" s="186"/>
      <c r="B66" s="186"/>
      <c r="C66" s="186"/>
      <c r="D66" s="25"/>
      <c r="E66" s="198" t="s">
        <v>195</v>
      </c>
      <c r="F66" s="199"/>
      <c r="G66" s="200"/>
      <c r="H66" s="182"/>
      <c r="I66" s="168">
        <v>0.1</v>
      </c>
      <c r="J66" s="265"/>
      <c r="K66" s="265"/>
      <c r="L66" s="169">
        <f>ROUND(L62*I66,0)</f>
        <v>0</v>
      </c>
      <c r="M66" s="26"/>
      <c r="N66" s="186"/>
      <c r="O66" s="186"/>
      <c r="P66" s="186"/>
      <c r="Q66" s="186"/>
      <c r="R66" s="186"/>
      <c r="S66" s="186"/>
      <c r="T66" s="186"/>
      <c r="U66" s="186"/>
      <c r="V66" s="186"/>
      <c r="W66" s="186"/>
      <c r="X66" s="186"/>
      <c r="Y66" s="186"/>
      <c r="Z66" s="186"/>
      <c r="AA66" s="186"/>
      <c r="AB66" s="186"/>
      <c r="AC66" s="186"/>
      <c r="AD66" s="186"/>
      <c r="AE66" s="186"/>
      <c r="AF66" s="186"/>
      <c r="AG66" s="186"/>
      <c r="AH66" s="186"/>
    </row>
    <row r="67" spans="1:34" s="3" customFormat="1" ht="18" customHeight="1" x14ac:dyDescent="0.2">
      <c r="A67" s="186"/>
      <c r="B67" s="186"/>
      <c r="C67" s="186"/>
      <c r="E67" s="266" t="s">
        <v>196</v>
      </c>
      <c r="F67" s="267"/>
      <c r="G67" s="267"/>
      <c r="H67" s="267"/>
      <c r="I67" s="170">
        <v>0.1</v>
      </c>
      <c r="J67" s="265"/>
      <c r="K67" s="265"/>
      <c r="L67" s="169">
        <f>ROUND(L62*I67,0)</f>
        <v>0</v>
      </c>
      <c r="M67" s="10"/>
      <c r="N67" s="186"/>
      <c r="O67" s="186"/>
      <c r="P67" s="186"/>
      <c r="Q67" s="186"/>
      <c r="R67" s="186"/>
      <c r="S67" s="186"/>
      <c r="T67" s="186"/>
      <c r="U67" s="186"/>
      <c r="V67" s="186"/>
      <c r="W67" s="186"/>
      <c r="X67" s="186"/>
      <c r="Y67" s="186"/>
      <c r="Z67" s="186"/>
      <c r="AA67" s="186"/>
      <c r="AB67" s="186"/>
      <c r="AC67" s="186"/>
      <c r="AD67" s="186"/>
      <c r="AE67" s="186"/>
      <c r="AF67" s="186"/>
      <c r="AG67" s="186"/>
      <c r="AH67" s="186"/>
    </row>
    <row r="68" spans="1:34" s="3" customFormat="1" ht="18" customHeight="1" x14ac:dyDescent="0.2">
      <c r="A68" s="186"/>
      <c r="B68" s="201" t="s">
        <v>220</v>
      </c>
      <c r="C68" s="193" t="s">
        <v>217</v>
      </c>
      <c r="E68" s="268" t="s">
        <v>192</v>
      </c>
      <c r="F68" s="267"/>
      <c r="G68" s="267"/>
      <c r="H68" s="267"/>
      <c r="I68" s="171" t="s">
        <v>6</v>
      </c>
      <c r="J68" s="172"/>
      <c r="K68" s="181" t="s">
        <v>194</v>
      </c>
      <c r="L68" s="180">
        <v>0</v>
      </c>
      <c r="M68" s="10"/>
      <c r="N68" s="186"/>
      <c r="O68" s="186"/>
      <c r="P68" s="186"/>
      <c r="Q68" s="186"/>
      <c r="R68" s="186"/>
      <c r="S68" s="186"/>
      <c r="T68" s="186"/>
      <c r="U68" s="186"/>
      <c r="V68" s="186"/>
      <c r="W68" s="186"/>
      <c r="X68" s="186"/>
      <c r="Y68" s="186"/>
      <c r="Z68" s="186"/>
      <c r="AA68" s="186"/>
      <c r="AB68" s="186"/>
      <c r="AC68" s="186"/>
      <c r="AD68" s="186"/>
      <c r="AE68" s="186"/>
      <c r="AF68" s="186"/>
      <c r="AG68" s="186"/>
      <c r="AH68" s="186"/>
    </row>
    <row r="69" spans="1:34" s="3" customFormat="1" ht="18" customHeight="1" x14ac:dyDescent="0.2">
      <c r="A69" s="186"/>
      <c r="B69" s="201" t="s">
        <v>221</v>
      </c>
      <c r="C69" s="193" t="s">
        <v>217</v>
      </c>
      <c r="E69" s="269" t="s">
        <v>246</v>
      </c>
      <c r="F69" s="270"/>
      <c r="G69" s="270"/>
      <c r="H69" s="270"/>
      <c r="I69" s="171" t="s">
        <v>6</v>
      </c>
      <c r="J69" s="170"/>
      <c r="K69" s="181" t="s">
        <v>193</v>
      </c>
      <c r="L69" s="180">
        <v>0</v>
      </c>
      <c r="M69" s="10"/>
      <c r="N69" s="186"/>
      <c r="O69" s="186"/>
      <c r="P69" s="186"/>
      <c r="Q69" s="186"/>
      <c r="R69" s="186"/>
      <c r="S69" s="186"/>
      <c r="T69" s="186"/>
      <c r="U69" s="186"/>
      <c r="V69" s="186"/>
      <c r="W69" s="186"/>
      <c r="X69" s="186"/>
      <c r="Y69" s="186"/>
      <c r="Z69" s="186"/>
      <c r="AA69" s="186"/>
      <c r="AB69" s="186"/>
      <c r="AC69" s="186"/>
      <c r="AD69" s="186"/>
      <c r="AE69" s="186"/>
      <c r="AF69" s="186"/>
      <c r="AG69" s="186"/>
      <c r="AH69" s="186"/>
    </row>
    <row r="70" spans="1:34" s="3" customFormat="1" ht="18" customHeight="1" x14ac:dyDescent="0.2">
      <c r="A70" s="186"/>
      <c r="B70" s="186"/>
      <c r="C70" s="186"/>
      <c r="D70" s="197"/>
      <c r="E70" s="173" t="s">
        <v>24</v>
      </c>
      <c r="F70" s="174"/>
      <c r="G70" s="174"/>
      <c r="H70" s="174"/>
      <c r="I70" s="175"/>
      <c r="J70" s="175"/>
      <c r="K70" s="175"/>
      <c r="L70" s="176">
        <f>SUM(L65:L69)</f>
        <v>0</v>
      </c>
      <c r="M70" s="11"/>
      <c r="N70" s="186"/>
      <c r="O70" s="186"/>
      <c r="P70" s="186"/>
      <c r="Q70" s="186"/>
      <c r="R70" s="186"/>
      <c r="S70" s="186"/>
      <c r="T70" s="186"/>
      <c r="U70" s="186"/>
      <c r="V70" s="186"/>
      <c r="W70" s="186"/>
      <c r="X70" s="186"/>
      <c r="Y70" s="186"/>
      <c r="Z70" s="186"/>
      <c r="AA70" s="186"/>
      <c r="AB70" s="186"/>
      <c r="AC70" s="186"/>
      <c r="AD70" s="186"/>
      <c r="AE70" s="186"/>
      <c r="AF70" s="186"/>
      <c r="AG70" s="186"/>
      <c r="AH70" s="186"/>
    </row>
    <row r="71" spans="1:34" s="186" customFormat="1" ht="4.5" customHeight="1" x14ac:dyDescent="0.2">
      <c r="D71" s="25"/>
      <c r="E71" s="26"/>
      <c r="F71" s="26"/>
      <c r="G71" s="26"/>
      <c r="H71" s="26"/>
      <c r="I71" s="195"/>
      <c r="J71" s="195"/>
      <c r="K71" s="195"/>
      <c r="L71" s="195"/>
      <c r="M71" s="196"/>
    </row>
    <row r="72" spans="1:34" s="183" customFormat="1" x14ac:dyDescent="0.2">
      <c r="I72" s="191"/>
      <c r="J72" s="191"/>
      <c r="K72" s="191"/>
      <c r="L72" s="191"/>
    </row>
    <row r="73" spans="1:34" s="183" customFormat="1" ht="14.25" x14ac:dyDescent="0.2">
      <c r="E73" s="194"/>
      <c r="I73" s="191"/>
      <c r="J73" s="191"/>
      <c r="K73" s="191"/>
      <c r="L73" s="191"/>
    </row>
    <row r="74" spans="1:34" s="183" customFormat="1" x14ac:dyDescent="0.2">
      <c r="I74" s="191"/>
      <c r="J74" s="191"/>
      <c r="K74" s="191"/>
      <c r="L74" s="191"/>
    </row>
    <row r="75" spans="1:34" s="183" customFormat="1" x14ac:dyDescent="0.2">
      <c r="I75" s="191"/>
      <c r="J75" s="191"/>
      <c r="K75" s="191"/>
      <c r="L75" s="191"/>
    </row>
    <row r="76" spans="1:34" s="183" customFormat="1" x14ac:dyDescent="0.2">
      <c r="I76" s="191"/>
      <c r="J76" s="191"/>
      <c r="K76" s="191"/>
      <c r="L76" s="191"/>
    </row>
    <row r="77" spans="1:34" s="183" customFormat="1" x14ac:dyDescent="0.2">
      <c r="I77" s="191"/>
      <c r="J77" s="191"/>
      <c r="K77" s="191"/>
      <c r="L77" s="191"/>
    </row>
    <row r="78" spans="1:34" s="183" customFormat="1" x14ac:dyDescent="0.2">
      <c r="I78" s="191"/>
      <c r="J78" s="191"/>
      <c r="K78" s="191"/>
      <c r="L78" s="191"/>
    </row>
    <row r="79" spans="1:34" s="183" customFormat="1" x14ac:dyDescent="0.2">
      <c r="I79" s="191"/>
      <c r="J79" s="191"/>
      <c r="K79" s="191"/>
      <c r="L79" s="191"/>
    </row>
    <row r="80" spans="1:34" s="183" customFormat="1" x14ac:dyDescent="0.2">
      <c r="I80" s="191"/>
      <c r="J80" s="191"/>
      <c r="K80" s="191"/>
      <c r="L80" s="191"/>
    </row>
    <row r="81" spans="9:12" s="183" customFormat="1" x14ac:dyDescent="0.2">
      <c r="I81" s="191"/>
      <c r="J81" s="191"/>
      <c r="K81" s="191"/>
      <c r="L81" s="191"/>
    </row>
    <row r="82" spans="9:12" s="183" customFormat="1" x14ac:dyDescent="0.2">
      <c r="I82" s="191"/>
      <c r="J82" s="191"/>
      <c r="K82" s="191"/>
      <c r="L82" s="191"/>
    </row>
    <row r="83" spans="9:12" s="183" customFormat="1" x14ac:dyDescent="0.2">
      <c r="I83" s="191"/>
      <c r="J83" s="191"/>
      <c r="K83" s="191"/>
      <c r="L83" s="191"/>
    </row>
    <row r="84" spans="9:12" s="183" customFormat="1" x14ac:dyDescent="0.2">
      <c r="I84" s="191"/>
      <c r="J84" s="191"/>
      <c r="K84" s="191"/>
      <c r="L84" s="191"/>
    </row>
    <row r="85" spans="9:12" s="183" customFormat="1" x14ac:dyDescent="0.2">
      <c r="I85" s="191"/>
      <c r="J85" s="191"/>
      <c r="K85" s="191"/>
      <c r="L85" s="191"/>
    </row>
    <row r="86" spans="9:12" s="183" customFormat="1" x14ac:dyDescent="0.2">
      <c r="I86" s="191"/>
      <c r="J86" s="191"/>
      <c r="K86" s="191"/>
      <c r="L86" s="191"/>
    </row>
    <row r="87" spans="9:12" s="183" customFormat="1" x14ac:dyDescent="0.2">
      <c r="I87" s="191"/>
      <c r="J87" s="191"/>
      <c r="K87" s="191"/>
      <c r="L87" s="191"/>
    </row>
    <row r="88" spans="9:12" s="183" customFormat="1" x14ac:dyDescent="0.2">
      <c r="I88" s="191"/>
      <c r="J88" s="191"/>
      <c r="K88" s="191"/>
      <c r="L88" s="191"/>
    </row>
    <row r="89" spans="9:12" s="183" customFormat="1" x14ac:dyDescent="0.2">
      <c r="I89" s="191"/>
      <c r="J89" s="191"/>
      <c r="K89" s="191"/>
      <c r="L89" s="191"/>
    </row>
    <row r="90" spans="9:12" s="183" customFormat="1" x14ac:dyDescent="0.2">
      <c r="I90" s="191"/>
      <c r="J90" s="191"/>
      <c r="K90" s="191"/>
      <c r="L90" s="191"/>
    </row>
    <row r="91" spans="9:12" s="183" customFormat="1" x14ac:dyDescent="0.2">
      <c r="I91" s="191"/>
      <c r="J91" s="191"/>
      <c r="K91" s="191"/>
      <c r="L91" s="191"/>
    </row>
    <row r="92" spans="9:12" s="183" customFormat="1" x14ac:dyDescent="0.2">
      <c r="I92" s="191"/>
      <c r="J92" s="191"/>
      <c r="K92" s="191"/>
      <c r="L92" s="191"/>
    </row>
    <row r="93" spans="9:12" s="183" customFormat="1" x14ac:dyDescent="0.2">
      <c r="I93" s="191"/>
      <c r="J93" s="191"/>
      <c r="K93" s="191"/>
      <c r="L93" s="191"/>
    </row>
    <row r="94" spans="9:12" s="183" customFormat="1" x14ac:dyDescent="0.2">
      <c r="I94" s="191"/>
      <c r="J94" s="191"/>
      <c r="K94" s="191"/>
      <c r="L94" s="191"/>
    </row>
    <row r="95" spans="9:12" s="183" customFormat="1" x14ac:dyDescent="0.2">
      <c r="I95" s="191"/>
      <c r="J95" s="191"/>
      <c r="K95" s="191"/>
      <c r="L95" s="191"/>
    </row>
    <row r="96" spans="9:12" s="183" customFormat="1" x14ac:dyDescent="0.2">
      <c r="I96" s="191"/>
      <c r="J96" s="191"/>
      <c r="K96" s="191"/>
      <c r="L96" s="191"/>
    </row>
    <row r="97" spans="9:12" s="183" customFormat="1" x14ac:dyDescent="0.2">
      <c r="I97" s="191"/>
      <c r="J97" s="191"/>
      <c r="K97" s="191"/>
      <c r="L97" s="191"/>
    </row>
    <row r="98" spans="9:12" s="183" customFormat="1" x14ac:dyDescent="0.2">
      <c r="I98" s="191"/>
      <c r="J98" s="191"/>
      <c r="K98" s="191"/>
      <c r="L98" s="191"/>
    </row>
    <row r="99" spans="9:12" s="183" customFormat="1" x14ac:dyDescent="0.2">
      <c r="I99" s="191"/>
      <c r="J99" s="191"/>
      <c r="K99" s="191"/>
      <c r="L99" s="191"/>
    </row>
    <row r="100" spans="9:12" s="183" customFormat="1" x14ac:dyDescent="0.2">
      <c r="I100" s="191"/>
      <c r="J100" s="191"/>
      <c r="K100" s="191"/>
      <c r="L100" s="191"/>
    </row>
  </sheetData>
  <mergeCells count="51">
    <mergeCell ref="B56:B57"/>
    <mergeCell ref="B59:B60"/>
    <mergeCell ref="B15:B16"/>
    <mergeCell ref="B17:B19"/>
    <mergeCell ref="B40:B41"/>
    <mergeCell ref="B11:B12"/>
    <mergeCell ref="B8:B10"/>
    <mergeCell ref="B46:B49"/>
    <mergeCell ref="F26:H26"/>
    <mergeCell ref="F27:H27"/>
    <mergeCell ref="F28:H28"/>
    <mergeCell ref="F29:H29"/>
    <mergeCell ref="F21:H21"/>
    <mergeCell ref="F22:H22"/>
    <mergeCell ref="F23:H23"/>
    <mergeCell ref="F24:H24"/>
    <mergeCell ref="F13:H13"/>
    <mergeCell ref="F8:H8"/>
    <mergeCell ref="F9:H9"/>
    <mergeCell ref="F10:H10"/>
    <mergeCell ref="F11:H11"/>
    <mergeCell ref="F12:H12"/>
    <mergeCell ref="F35:H35"/>
    <mergeCell ref="F33:H33"/>
    <mergeCell ref="F34:H34"/>
    <mergeCell ref="E68:H68"/>
    <mergeCell ref="E69:H69"/>
    <mergeCell ref="F37:H37"/>
    <mergeCell ref="F36:H36"/>
    <mergeCell ref="J60:K60"/>
    <mergeCell ref="J66:K66"/>
    <mergeCell ref="E67:H67"/>
    <mergeCell ref="J67:K67"/>
    <mergeCell ref="J48:K48"/>
    <mergeCell ref="J49:K49"/>
    <mergeCell ref="J46:K46"/>
    <mergeCell ref="J47:K47"/>
    <mergeCell ref="E45:L45"/>
    <mergeCell ref="E7:L7"/>
    <mergeCell ref="E14:L14"/>
    <mergeCell ref="E38:K38"/>
    <mergeCell ref="F25:H25"/>
    <mergeCell ref="F15:H15"/>
    <mergeCell ref="F19:H19"/>
    <mergeCell ref="F18:H18"/>
    <mergeCell ref="F16:H16"/>
    <mergeCell ref="F17:H17"/>
    <mergeCell ref="F30:H30"/>
    <mergeCell ref="F31:H31"/>
    <mergeCell ref="F32:H32"/>
    <mergeCell ref="F20:H20"/>
  </mergeCells>
  <printOptions horizontalCentered="1"/>
  <pageMargins left="0.5" right="0.5" top="0.5" bottom="0.5" header="0.3" footer="0.3"/>
  <pageSetup scale="79" fitToHeight="0" orientation="portrait" r:id="rId1"/>
  <rowBreaks count="1" manualBreakCount="1">
    <brk id="43" min="4"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61349-A001-486B-8582-0226A62F7665}">
  <dimension ref="A1:AD156"/>
  <sheetViews>
    <sheetView tabSelected="1" zoomScale="130" zoomScaleNormal="130" zoomScaleSheetLayoutView="130" workbookViewId="0">
      <pane ySplit="6" topLeftCell="A7" activePane="bottomLeft" state="frozen"/>
      <selection pane="bottomLeft" activeCell="G31" sqref="G31"/>
    </sheetView>
  </sheetViews>
  <sheetFormatPr defaultColWidth="8.83203125" defaultRowHeight="12.75" x14ac:dyDescent="0.2"/>
  <cols>
    <col min="1" max="1" width="2.83203125" style="204" customWidth="1"/>
    <col min="2" max="2" width="33.1640625" style="204" customWidth="1"/>
    <col min="3" max="3" width="5.83203125" style="204" customWidth="1"/>
    <col min="4" max="4" width="2.83203125" style="210" customWidth="1"/>
    <col min="5" max="5" width="15.83203125" style="42" customWidth="1"/>
    <col min="6" max="6" width="74" style="40" customWidth="1"/>
    <col min="7" max="7" width="13" style="40" customWidth="1"/>
    <col min="8" max="8" width="13" style="53" customWidth="1"/>
    <col min="9" max="9" width="9.6640625" style="218" customWidth="1"/>
    <col min="10" max="10" width="2.83203125" style="210" customWidth="1"/>
    <col min="11" max="11" width="6.83203125" style="204" customWidth="1"/>
    <col min="12" max="16" width="8.83203125" style="204"/>
    <col min="17" max="17" width="13.33203125" style="204" customWidth="1"/>
    <col min="18" max="30" width="8.83203125" style="204"/>
    <col min="31" max="245" width="8.83203125" style="40"/>
    <col min="246" max="246" width="3.33203125" style="40" customWidth="1"/>
    <col min="247" max="247" width="4.5" style="40" customWidth="1"/>
    <col min="248" max="248" width="49.33203125" style="40" customWidth="1"/>
    <col min="249" max="249" width="13" style="40" customWidth="1"/>
    <col min="250" max="250" width="15.6640625" style="40" customWidth="1"/>
    <col min="251" max="251" width="19" style="40" customWidth="1"/>
    <col min="252" max="252" width="18.33203125" style="40" customWidth="1"/>
    <col min="253" max="253" width="15.33203125" style="40" customWidth="1"/>
    <col min="254" max="501" width="8.83203125" style="40"/>
    <col min="502" max="502" width="3.33203125" style="40" customWidth="1"/>
    <col min="503" max="503" width="4.5" style="40" customWidth="1"/>
    <col min="504" max="504" width="49.33203125" style="40" customWidth="1"/>
    <col min="505" max="505" width="13" style="40" customWidth="1"/>
    <col min="506" max="506" width="15.6640625" style="40" customWidth="1"/>
    <col min="507" max="507" width="19" style="40" customWidth="1"/>
    <col min="508" max="508" width="18.33203125" style="40" customWidth="1"/>
    <col min="509" max="509" width="15.33203125" style="40" customWidth="1"/>
    <col min="510" max="757" width="8.83203125" style="40"/>
    <col min="758" max="758" width="3.33203125" style="40" customWidth="1"/>
    <col min="759" max="759" width="4.5" style="40" customWidth="1"/>
    <col min="760" max="760" width="49.33203125" style="40" customWidth="1"/>
    <col min="761" max="761" width="13" style="40" customWidth="1"/>
    <col min="762" max="762" width="15.6640625" style="40" customWidth="1"/>
    <col min="763" max="763" width="19" style="40" customWidth="1"/>
    <col min="764" max="764" width="18.33203125" style="40" customWidth="1"/>
    <col min="765" max="765" width="15.33203125" style="40" customWidth="1"/>
    <col min="766" max="1013" width="8.83203125" style="40"/>
    <col min="1014" max="1014" width="3.33203125" style="40" customWidth="1"/>
    <col min="1015" max="1015" width="4.5" style="40" customWidth="1"/>
    <col min="1016" max="1016" width="49.33203125" style="40" customWidth="1"/>
    <col min="1017" max="1017" width="13" style="40" customWidth="1"/>
    <col min="1018" max="1018" width="15.6640625" style="40" customWidth="1"/>
    <col min="1019" max="1019" width="19" style="40" customWidth="1"/>
    <col min="1020" max="1020" width="18.33203125" style="40" customWidth="1"/>
    <col min="1021" max="1021" width="15.33203125" style="40" customWidth="1"/>
    <col min="1022" max="1269" width="8.83203125" style="40"/>
    <col min="1270" max="1270" width="3.33203125" style="40" customWidth="1"/>
    <col min="1271" max="1271" width="4.5" style="40" customWidth="1"/>
    <col min="1272" max="1272" width="49.33203125" style="40" customWidth="1"/>
    <col min="1273" max="1273" width="13" style="40" customWidth="1"/>
    <col min="1274" max="1274" width="15.6640625" style="40" customWidth="1"/>
    <col min="1275" max="1275" width="19" style="40" customWidth="1"/>
    <col min="1276" max="1276" width="18.33203125" style="40" customWidth="1"/>
    <col min="1277" max="1277" width="15.33203125" style="40" customWidth="1"/>
    <col min="1278" max="1525" width="8.83203125" style="40"/>
    <col min="1526" max="1526" width="3.33203125" style="40" customWidth="1"/>
    <col min="1527" max="1527" width="4.5" style="40" customWidth="1"/>
    <col min="1528" max="1528" width="49.33203125" style="40" customWidth="1"/>
    <col min="1529" max="1529" width="13" style="40" customWidth="1"/>
    <col min="1530" max="1530" width="15.6640625" style="40" customWidth="1"/>
    <col min="1531" max="1531" width="19" style="40" customWidth="1"/>
    <col min="1532" max="1532" width="18.33203125" style="40" customWidth="1"/>
    <col min="1533" max="1533" width="15.33203125" style="40" customWidth="1"/>
    <col min="1534" max="1781" width="8.83203125" style="40"/>
    <col min="1782" max="1782" width="3.33203125" style="40" customWidth="1"/>
    <col min="1783" max="1783" width="4.5" style="40" customWidth="1"/>
    <col min="1784" max="1784" width="49.33203125" style="40" customWidth="1"/>
    <col min="1785" max="1785" width="13" style="40" customWidth="1"/>
    <col min="1786" max="1786" width="15.6640625" style="40" customWidth="1"/>
    <col min="1787" max="1787" width="19" style="40" customWidth="1"/>
    <col min="1788" max="1788" width="18.33203125" style="40" customWidth="1"/>
    <col min="1789" max="1789" width="15.33203125" style="40" customWidth="1"/>
    <col min="1790" max="2037" width="8.83203125" style="40"/>
    <col min="2038" max="2038" width="3.33203125" style="40" customWidth="1"/>
    <col min="2039" max="2039" width="4.5" style="40" customWidth="1"/>
    <col min="2040" max="2040" width="49.33203125" style="40" customWidth="1"/>
    <col min="2041" max="2041" width="13" style="40" customWidth="1"/>
    <col min="2042" max="2042" width="15.6640625" style="40" customWidth="1"/>
    <col min="2043" max="2043" width="19" style="40" customWidth="1"/>
    <col min="2044" max="2044" width="18.33203125" style="40" customWidth="1"/>
    <col min="2045" max="2045" width="15.33203125" style="40" customWidth="1"/>
    <col min="2046" max="2293" width="8.83203125" style="40"/>
    <col min="2294" max="2294" width="3.33203125" style="40" customWidth="1"/>
    <col min="2295" max="2295" width="4.5" style="40" customWidth="1"/>
    <col min="2296" max="2296" width="49.33203125" style="40" customWidth="1"/>
    <col min="2297" max="2297" width="13" style="40" customWidth="1"/>
    <col min="2298" max="2298" width="15.6640625" style="40" customWidth="1"/>
    <col min="2299" max="2299" width="19" style="40" customWidth="1"/>
    <col min="2300" max="2300" width="18.33203125" style="40" customWidth="1"/>
    <col min="2301" max="2301" width="15.33203125" style="40" customWidth="1"/>
    <col min="2302" max="2549" width="8.83203125" style="40"/>
    <col min="2550" max="2550" width="3.33203125" style="40" customWidth="1"/>
    <col min="2551" max="2551" width="4.5" style="40" customWidth="1"/>
    <col min="2552" max="2552" width="49.33203125" style="40" customWidth="1"/>
    <col min="2553" max="2553" width="13" style="40" customWidth="1"/>
    <col min="2554" max="2554" width="15.6640625" style="40" customWidth="1"/>
    <col min="2555" max="2555" width="19" style="40" customWidth="1"/>
    <col min="2556" max="2556" width="18.33203125" style="40" customWidth="1"/>
    <col min="2557" max="2557" width="15.33203125" style="40" customWidth="1"/>
    <col min="2558" max="2805" width="8.83203125" style="40"/>
    <col min="2806" max="2806" width="3.33203125" style="40" customWidth="1"/>
    <col min="2807" max="2807" width="4.5" style="40" customWidth="1"/>
    <col min="2808" max="2808" width="49.33203125" style="40" customWidth="1"/>
    <col min="2809" max="2809" width="13" style="40" customWidth="1"/>
    <col min="2810" max="2810" width="15.6640625" style="40" customWidth="1"/>
    <col min="2811" max="2811" width="19" style="40" customWidth="1"/>
    <col min="2812" max="2812" width="18.33203125" style="40" customWidth="1"/>
    <col min="2813" max="2813" width="15.33203125" style="40" customWidth="1"/>
    <col min="2814" max="3061" width="8.83203125" style="40"/>
    <col min="3062" max="3062" width="3.33203125" style="40" customWidth="1"/>
    <col min="3063" max="3063" width="4.5" style="40" customWidth="1"/>
    <col min="3064" max="3064" width="49.33203125" style="40" customWidth="1"/>
    <col min="3065" max="3065" width="13" style="40" customWidth="1"/>
    <col min="3066" max="3066" width="15.6640625" style="40" customWidth="1"/>
    <col min="3067" max="3067" width="19" style="40" customWidth="1"/>
    <col min="3068" max="3068" width="18.33203125" style="40" customWidth="1"/>
    <col min="3069" max="3069" width="15.33203125" style="40" customWidth="1"/>
    <col min="3070" max="3317" width="8.83203125" style="40"/>
    <col min="3318" max="3318" width="3.33203125" style="40" customWidth="1"/>
    <col min="3319" max="3319" width="4.5" style="40" customWidth="1"/>
    <col min="3320" max="3320" width="49.33203125" style="40" customWidth="1"/>
    <col min="3321" max="3321" width="13" style="40" customWidth="1"/>
    <col min="3322" max="3322" width="15.6640625" style="40" customWidth="1"/>
    <col min="3323" max="3323" width="19" style="40" customWidth="1"/>
    <col min="3324" max="3324" width="18.33203125" style="40" customWidth="1"/>
    <col min="3325" max="3325" width="15.33203125" style="40" customWidth="1"/>
    <col min="3326" max="3573" width="8.83203125" style="40"/>
    <col min="3574" max="3574" width="3.33203125" style="40" customWidth="1"/>
    <col min="3575" max="3575" width="4.5" style="40" customWidth="1"/>
    <col min="3576" max="3576" width="49.33203125" style="40" customWidth="1"/>
    <col min="3577" max="3577" width="13" style="40" customWidth="1"/>
    <col min="3578" max="3578" width="15.6640625" style="40" customWidth="1"/>
    <col min="3579" max="3579" width="19" style="40" customWidth="1"/>
    <col min="3580" max="3580" width="18.33203125" style="40" customWidth="1"/>
    <col min="3581" max="3581" width="15.33203125" style="40" customWidth="1"/>
    <col min="3582" max="3829" width="8.83203125" style="40"/>
    <col min="3830" max="3830" width="3.33203125" style="40" customWidth="1"/>
    <col min="3831" max="3831" width="4.5" style="40" customWidth="1"/>
    <col min="3832" max="3832" width="49.33203125" style="40" customWidth="1"/>
    <col min="3833" max="3833" width="13" style="40" customWidth="1"/>
    <col min="3834" max="3834" width="15.6640625" style="40" customWidth="1"/>
    <col min="3835" max="3835" width="19" style="40" customWidth="1"/>
    <col min="3836" max="3836" width="18.33203125" style="40" customWidth="1"/>
    <col min="3837" max="3837" width="15.33203125" style="40" customWidth="1"/>
    <col min="3838" max="4085" width="8.83203125" style="40"/>
    <col min="4086" max="4086" width="3.33203125" style="40" customWidth="1"/>
    <col min="4087" max="4087" width="4.5" style="40" customWidth="1"/>
    <col min="4088" max="4088" width="49.33203125" style="40" customWidth="1"/>
    <col min="4089" max="4089" width="13" style="40" customWidth="1"/>
    <col min="4090" max="4090" width="15.6640625" style="40" customWidth="1"/>
    <col min="4091" max="4091" width="19" style="40" customWidth="1"/>
    <col min="4092" max="4092" width="18.33203125" style="40" customWidth="1"/>
    <col min="4093" max="4093" width="15.33203125" style="40" customWidth="1"/>
    <col min="4094" max="4341" width="8.83203125" style="40"/>
    <col min="4342" max="4342" width="3.33203125" style="40" customWidth="1"/>
    <col min="4343" max="4343" width="4.5" style="40" customWidth="1"/>
    <col min="4344" max="4344" width="49.33203125" style="40" customWidth="1"/>
    <col min="4345" max="4345" width="13" style="40" customWidth="1"/>
    <col min="4346" max="4346" width="15.6640625" style="40" customWidth="1"/>
    <col min="4347" max="4347" width="19" style="40" customWidth="1"/>
    <col min="4348" max="4348" width="18.33203125" style="40" customWidth="1"/>
    <col min="4349" max="4349" width="15.33203125" style="40" customWidth="1"/>
    <col min="4350" max="4597" width="8.83203125" style="40"/>
    <col min="4598" max="4598" width="3.33203125" style="40" customWidth="1"/>
    <col min="4599" max="4599" width="4.5" style="40" customWidth="1"/>
    <col min="4600" max="4600" width="49.33203125" style="40" customWidth="1"/>
    <col min="4601" max="4601" width="13" style="40" customWidth="1"/>
    <col min="4602" max="4602" width="15.6640625" style="40" customWidth="1"/>
    <col min="4603" max="4603" width="19" style="40" customWidth="1"/>
    <col min="4604" max="4604" width="18.33203125" style="40" customWidth="1"/>
    <col min="4605" max="4605" width="15.33203125" style="40" customWidth="1"/>
    <col min="4606" max="4853" width="8.83203125" style="40"/>
    <col min="4854" max="4854" width="3.33203125" style="40" customWidth="1"/>
    <col min="4855" max="4855" width="4.5" style="40" customWidth="1"/>
    <col min="4856" max="4856" width="49.33203125" style="40" customWidth="1"/>
    <col min="4857" max="4857" width="13" style="40" customWidth="1"/>
    <col min="4858" max="4858" width="15.6640625" style="40" customWidth="1"/>
    <col min="4859" max="4859" width="19" style="40" customWidth="1"/>
    <col min="4860" max="4860" width="18.33203125" style="40" customWidth="1"/>
    <col min="4861" max="4861" width="15.33203125" style="40" customWidth="1"/>
    <col min="4862" max="5109" width="8.83203125" style="40"/>
    <col min="5110" max="5110" width="3.33203125" style="40" customWidth="1"/>
    <col min="5111" max="5111" width="4.5" style="40" customWidth="1"/>
    <col min="5112" max="5112" width="49.33203125" style="40" customWidth="1"/>
    <col min="5113" max="5113" width="13" style="40" customWidth="1"/>
    <col min="5114" max="5114" width="15.6640625" style="40" customWidth="1"/>
    <col min="5115" max="5115" width="19" style="40" customWidth="1"/>
    <col min="5116" max="5116" width="18.33203125" style="40" customWidth="1"/>
    <col min="5117" max="5117" width="15.33203125" style="40" customWidth="1"/>
    <col min="5118" max="5365" width="8.83203125" style="40"/>
    <col min="5366" max="5366" width="3.33203125" style="40" customWidth="1"/>
    <col min="5367" max="5367" width="4.5" style="40" customWidth="1"/>
    <col min="5368" max="5368" width="49.33203125" style="40" customWidth="1"/>
    <col min="5369" max="5369" width="13" style="40" customWidth="1"/>
    <col min="5370" max="5370" width="15.6640625" style="40" customWidth="1"/>
    <col min="5371" max="5371" width="19" style="40" customWidth="1"/>
    <col min="5372" max="5372" width="18.33203125" style="40" customWidth="1"/>
    <col min="5373" max="5373" width="15.33203125" style="40" customWidth="1"/>
    <col min="5374" max="5621" width="8.83203125" style="40"/>
    <col min="5622" max="5622" width="3.33203125" style="40" customWidth="1"/>
    <col min="5623" max="5623" width="4.5" style="40" customWidth="1"/>
    <col min="5624" max="5624" width="49.33203125" style="40" customWidth="1"/>
    <col min="5625" max="5625" width="13" style="40" customWidth="1"/>
    <col min="5626" max="5626" width="15.6640625" style="40" customWidth="1"/>
    <col min="5627" max="5627" width="19" style="40" customWidth="1"/>
    <col min="5628" max="5628" width="18.33203125" style="40" customWidth="1"/>
    <col min="5629" max="5629" width="15.33203125" style="40" customWidth="1"/>
    <col min="5630" max="5877" width="8.83203125" style="40"/>
    <col min="5878" max="5878" width="3.33203125" style="40" customWidth="1"/>
    <col min="5879" max="5879" width="4.5" style="40" customWidth="1"/>
    <col min="5880" max="5880" width="49.33203125" style="40" customWidth="1"/>
    <col min="5881" max="5881" width="13" style="40" customWidth="1"/>
    <col min="5882" max="5882" width="15.6640625" style="40" customWidth="1"/>
    <col min="5883" max="5883" width="19" style="40" customWidth="1"/>
    <col min="5884" max="5884" width="18.33203125" style="40" customWidth="1"/>
    <col min="5885" max="5885" width="15.33203125" style="40" customWidth="1"/>
    <col min="5886" max="6133" width="8.83203125" style="40"/>
    <col min="6134" max="6134" width="3.33203125" style="40" customWidth="1"/>
    <col min="6135" max="6135" width="4.5" style="40" customWidth="1"/>
    <col min="6136" max="6136" width="49.33203125" style="40" customWidth="1"/>
    <col min="6137" max="6137" width="13" style="40" customWidth="1"/>
    <col min="6138" max="6138" width="15.6640625" style="40" customWidth="1"/>
    <col min="6139" max="6139" width="19" style="40" customWidth="1"/>
    <col min="6140" max="6140" width="18.33203125" style="40" customWidth="1"/>
    <col min="6141" max="6141" width="15.33203125" style="40" customWidth="1"/>
    <col min="6142" max="6389" width="8.83203125" style="40"/>
    <col min="6390" max="6390" width="3.33203125" style="40" customWidth="1"/>
    <col min="6391" max="6391" width="4.5" style="40" customWidth="1"/>
    <col min="6392" max="6392" width="49.33203125" style="40" customWidth="1"/>
    <col min="6393" max="6393" width="13" style="40" customWidth="1"/>
    <col min="6394" max="6394" width="15.6640625" style="40" customWidth="1"/>
    <col min="6395" max="6395" width="19" style="40" customWidth="1"/>
    <col min="6396" max="6396" width="18.33203125" style="40" customWidth="1"/>
    <col min="6397" max="6397" width="15.33203125" style="40" customWidth="1"/>
    <col min="6398" max="6645" width="8.83203125" style="40"/>
    <col min="6646" max="6646" width="3.33203125" style="40" customWidth="1"/>
    <col min="6647" max="6647" width="4.5" style="40" customWidth="1"/>
    <col min="6648" max="6648" width="49.33203125" style="40" customWidth="1"/>
    <col min="6649" max="6649" width="13" style="40" customWidth="1"/>
    <col min="6650" max="6650" width="15.6640625" style="40" customWidth="1"/>
    <col min="6651" max="6651" width="19" style="40" customWidth="1"/>
    <col min="6652" max="6652" width="18.33203125" style="40" customWidth="1"/>
    <col min="6653" max="6653" width="15.33203125" style="40" customWidth="1"/>
    <col min="6654" max="6901" width="8.83203125" style="40"/>
    <col min="6902" max="6902" width="3.33203125" style="40" customWidth="1"/>
    <col min="6903" max="6903" width="4.5" style="40" customWidth="1"/>
    <col min="6904" max="6904" width="49.33203125" style="40" customWidth="1"/>
    <col min="6905" max="6905" width="13" style="40" customWidth="1"/>
    <col min="6906" max="6906" width="15.6640625" style="40" customWidth="1"/>
    <col min="6907" max="6907" width="19" style="40" customWidth="1"/>
    <col min="6908" max="6908" width="18.33203125" style="40" customWidth="1"/>
    <col min="6909" max="6909" width="15.33203125" style="40" customWidth="1"/>
    <col min="6910" max="7157" width="8.83203125" style="40"/>
    <col min="7158" max="7158" width="3.33203125" style="40" customWidth="1"/>
    <col min="7159" max="7159" width="4.5" style="40" customWidth="1"/>
    <col min="7160" max="7160" width="49.33203125" style="40" customWidth="1"/>
    <col min="7161" max="7161" width="13" style="40" customWidth="1"/>
    <col min="7162" max="7162" width="15.6640625" style="40" customWidth="1"/>
    <col min="7163" max="7163" width="19" style="40" customWidth="1"/>
    <col min="7164" max="7164" width="18.33203125" style="40" customWidth="1"/>
    <col min="7165" max="7165" width="15.33203125" style="40" customWidth="1"/>
    <col min="7166" max="7413" width="8.83203125" style="40"/>
    <col min="7414" max="7414" width="3.33203125" style="40" customWidth="1"/>
    <col min="7415" max="7415" width="4.5" style="40" customWidth="1"/>
    <col min="7416" max="7416" width="49.33203125" style="40" customWidth="1"/>
    <col min="7417" max="7417" width="13" style="40" customWidth="1"/>
    <col min="7418" max="7418" width="15.6640625" style="40" customWidth="1"/>
    <col min="7419" max="7419" width="19" style="40" customWidth="1"/>
    <col min="7420" max="7420" width="18.33203125" style="40" customWidth="1"/>
    <col min="7421" max="7421" width="15.33203125" style="40" customWidth="1"/>
    <col min="7422" max="7669" width="8.83203125" style="40"/>
    <col min="7670" max="7670" width="3.33203125" style="40" customWidth="1"/>
    <col min="7671" max="7671" width="4.5" style="40" customWidth="1"/>
    <col min="7672" max="7672" width="49.33203125" style="40" customWidth="1"/>
    <col min="7673" max="7673" width="13" style="40" customWidth="1"/>
    <col min="7674" max="7674" width="15.6640625" style="40" customWidth="1"/>
    <col min="7675" max="7675" width="19" style="40" customWidth="1"/>
    <col min="7676" max="7676" width="18.33203125" style="40" customWidth="1"/>
    <col min="7677" max="7677" width="15.33203125" style="40" customWidth="1"/>
    <col min="7678" max="7925" width="8.83203125" style="40"/>
    <col min="7926" max="7926" width="3.33203125" style="40" customWidth="1"/>
    <col min="7927" max="7927" width="4.5" style="40" customWidth="1"/>
    <col min="7928" max="7928" width="49.33203125" style="40" customWidth="1"/>
    <col min="7929" max="7929" width="13" style="40" customWidth="1"/>
    <col min="7930" max="7930" width="15.6640625" style="40" customWidth="1"/>
    <col min="7931" max="7931" width="19" style="40" customWidth="1"/>
    <col min="7932" max="7932" width="18.33203125" style="40" customWidth="1"/>
    <col min="7933" max="7933" width="15.33203125" style="40" customWidth="1"/>
    <col min="7934" max="8181" width="8.83203125" style="40"/>
    <col min="8182" max="8182" width="3.33203125" style="40" customWidth="1"/>
    <col min="8183" max="8183" width="4.5" style="40" customWidth="1"/>
    <col min="8184" max="8184" width="49.33203125" style="40" customWidth="1"/>
    <col min="8185" max="8185" width="13" style="40" customWidth="1"/>
    <col min="8186" max="8186" width="15.6640625" style="40" customWidth="1"/>
    <col min="8187" max="8187" width="19" style="40" customWidth="1"/>
    <col min="8188" max="8188" width="18.33203125" style="40" customWidth="1"/>
    <col min="8189" max="8189" width="15.33203125" style="40" customWidth="1"/>
    <col min="8190" max="8437" width="8.83203125" style="40"/>
    <col min="8438" max="8438" width="3.33203125" style="40" customWidth="1"/>
    <col min="8439" max="8439" width="4.5" style="40" customWidth="1"/>
    <col min="8440" max="8440" width="49.33203125" style="40" customWidth="1"/>
    <col min="8441" max="8441" width="13" style="40" customWidth="1"/>
    <col min="8442" max="8442" width="15.6640625" style="40" customWidth="1"/>
    <col min="8443" max="8443" width="19" style="40" customWidth="1"/>
    <col min="8444" max="8444" width="18.33203125" style="40" customWidth="1"/>
    <col min="8445" max="8445" width="15.33203125" style="40" customWidth="1"/>
    <col min="8446" max="8693" width="8.83203125" style="40"/>
    <col min="8694" max="8694" width="3.33203125" style="40" customWidth="1"/>
    <col min="8695" max="8695" width="4.5" style="40" customWidth="1"/>
    <col min="8696" max="8696" width="49.33203125" style="40" customWidth="1"/>
    <col min="8697" max="8697" width="13" style="40" customWidth="1"/>
    <col min="8698" max="8698" width="15.6640625" style="40" customWidth="1"/>
    <col min="8699" max="8699" width="19" style="40" customWidth="1"/>
    <col min="8700" max="8700" width="18.33203125" style="40" customWidth="1"/>
    <col min="8701" max="8701" width="15.33203125" style="40" customWidth="1"/>
    <col min="8702" max="8949" width="8.83203125" style="40"/>
    <col min="8950" max="8950" width="3.33203125" style="40" customWidth="1"/>
    <col min="8951" max="8951" width="4.5" style="40" customWidth="1"/>
    <col min="8952" max="8952" width="49.33203125" style="40" customWidth="1"/>
    <col min="8953" max="8953" width="13" style="40" customWidth="1"/>
    <col min="8954" max="8954" width="15.6640625" style="40" customWidth="1"/>
    <col min="8955" max="8955" width="19" style="40" customWidth="1"/>
    <col min="8956" max="8956" width="18.33203125" style="40" customWidth="1"/>
    <col min="8957" max="8957" width="15.33203125" style="40" customWidth="1"/>
    <col min="8958" max="9205" width="8.83203125" style="40"/>
    <col min="9206" max="9206" width="3.33203125" style="40" customWidth="1"/>
    <col min="9207" max="9207" width="4.5" style="40" customWidth="1"/>
    <col min="9208" max="9208" width="49.33203125" style="40" customWidth="1"/>
    <col min="9209" max="9209" width="13" style="40" customWidth="1"/>
    <col min="9210" max="9210" width="15.6640625" style="40" customWidth="1"/>
    <col min="9211" max="9211" width="19" style="40" customWidth="1"/>
    <col min="9212" max="9212" width="18.33203125" style="40" customWidth="1"/>
    <col min="9213" max="9213" width="15.33203125" style="40" customWidth="1"/>
    <col min="9214" max="9461" width="8.83203125" style="40"/>
    <col min="9462" max="9462" width="3.33203125" style="40" customWidth="1"/>
    <col min="9463" max="9463" width="4.5" style="40" customWidth="1"/>
    <col min="9464" max="9464" width="49.33203125" style="40" customWidth="1"/>
    <col min="9465" max="9465" width="13" style="40" customWidth="1"/>
    <col min="9466" max="9466" width="15.6640625" style="40" customWidth="1"/>
    <col min="9467" max="9467" width="19" style="40" customWidth="1"/>
    <col min="9468" max="9468" width="18.33203125" style="40" customWidth="1"/>
    <col min="9469" max="9469" width="15.33203125" style="40" customWidth="1"/>
    <col min="9470" max="9717" width="8.83203125" style="40"/>
    <col min="9718" max="9718" width="3.33203125" style="40" customWidth="1"/>
    <col min="9719" max="9719" width="4.5" style="40" customWidth="1"/>
    <col min="9720" max="9720" width="49.33203125" style="40" customWidth="1"/>
    <col min="9721" max="9721" width="13" style="40" customWidth="1"/>
    <col min="9722" max="9722" width="15.6640625" style="40" customWidth="1"/>
    <col min="9723" max="9723" width="19" style="40" customWidth="1"/>
    <col min="9724" max="9724" width="18.33203125" style="40" customWidth="1"/>
    <col min="9725" max="9725" width="15.33203125" style="40" customWidth="1"/>
    <col min="9726" max="9973" width="8.83203125" style="40"/>
    <col min="9974" max="9974" width="3.33203125" style="40" customWidth="1"/>
    <col min="9975" max="9975" width="4.5" style="40" customWidth="1"/>
    <col min="9976" max="9976" width="49.33203125" style="40" customWidth="1"/>
    <col min="9977" max="9977" width="13" style="40" customWidth="1"/>
    <col min="9978" max="9978" width="15.6640625" style="40" customWidth="1"/>
    <col min="9979" max="9979" width="19" style="40" customWidth="1"/>
    <col min="9980" max="9980" width="18.33203125" style="40" customWidth="1"/>
    <col min="9981" max="9981" width="15.33203125" style="40" customWidth="1"/>
    <col min="9982" max="10229" width="8.83203125" style="40"/>
    <col min="10230" max="10230" width="3.33203125" style="40" customWidth="1"/>
    <col min="10231" max="10231" width="4.5" style="40" customWidth="1"/>
    <col min="10232" max="10232" width="49.33203125" style="40" customWidth="1"/>
    <col min="10233" max="10233" width="13" style="40" customWidth="1"/>
    <col min="10234" max="10234" width="15.6640625" style="40" customWidth="1"/>
    <col min="10235" max="10235" width="19" style="40" customWidth="1"/>
    <col min="10236" max="10236" width="18.33203125" style="40" customWidth="1"/>
    <col min="10237" max="10237" width="15.33203125" style="40" customWidth="1"/>
    <col min="10238" max="10485" width="8.83203125" style="40"/>
    <col min="10486" max="10486" width="3.33203125" style="40" customWidth="1"/>
    <col min="10487" max="10487" width="4.5" style="40" customWidth="1"/>
    <col min="10488" max="10488" width="49.33203125" style="40" customWidth="1"/>
    <col min="10489" max="10489" width="13" style="40" customWidth="1"/>
    <col min="10490" max="10490" width="15.6640625" style="40" customWidth="1"/>
    <col min="10491" max="10491" width="19" style="40" customWidth="1"/>
    <col min="10492" max="10492" width="18.33203125" style="40" customWidth="1"/>
    <col min="10493" max="10493" width="15.33203125" style="40" customWidth="1"/>
    <col min="10494" max="10741" width="8.83203125" style="40"/>
    <col min="10742" max="10742" width="3.33203125" style="40" customWidth="1"/>
    <col min="10743" max="10743" width="4.5" style="40" customWidth="1"/>
    <col min="10744" max="10744" width="49.33203125" style="40" customWidth="1"/>
    <col min="10745" max="10745" width="13" style="40" customWidth="1"/>
    <col min="10746" max="10746" width="15.6640625" style="40" customWidth="1"/>
    <col min="10747" max="10747" width="19" style="40" customWidth="1"/>
    <col min="10748" max="10748" width="18.33203125" style="40" customWidth="1"/>
    <col min="10749" max="10749" width="15.33203125" style="40" customWidth="1"/>
    <col min="10750" max="10997" width="8.83203125" style="40"/>
    <col min="10998" max="10998" width="3.33203125" style="40" customWidth="1"/>
    <col min="10999" max="10999" width="4.5" style="40" customWidth="1"/>
    <col min="11000" max="11000" width="49.33203125" style="40" customWidth="1"/>
    <col min="11001" max="11001" width="13" style="40" customWidth="1"/>
    <col min="11002" max="11002" width="15.6640625" style="40" customWidth="1"/>
    <col min="11003" max="11003" width="19" style="40" customWidth="1"/>
    <col min="11004" max="11004" width="18.33203125" style="40" customWidth="1"/>
    <col min="11005" max="11005" width="15.33203125" style="40" customWidth="1"/>
    <col min="11006" max="11253" width="8.83203125" style="40"/>
    <col min="11254" max="11254" width="3.33203125" style="40" customWidth="1"/>
    <col min="11255" max="11255" width="4.5" style="40" customWidth="1"/>
    <col min="11256" max="11256" width="49.33203125" style="40" customWidth="1"/>
    <col min="11257" max="11257" width="13" style="40" customWidth="1"/>
    <col min="11258" max="11258" width="15.6640625" style="40" customWidth="1"/>
    <col min="11259" max="11259" width="19" style="40" customWidth="1"/>
    <col min="11260" max="11260" width="18.33203125" style="40" customWidth="1"/>
    <col min="11261" max="11261" width="15.33203125" style="40" customWidth="1"/>
    <col min="11262" max="11509" width="8.83203125" style="40"/>
    <col min="11510" max="11510" width="3.33203125" style="40" customWidth="1"/>
    <col min="11511" max="11511" width="4.5" style="40" customWidth="1"/>
    <col min="11512" max="11512" width="49.33203125" style="40" customWidth="1"/>
    <col min="11513" max="11513" width="13" style="40" customWidth="1"/>
    <col min="11514" max="11514" width="15.6640625" style="40" customWidth="1"/>
    <col min="11515" max="11515" width="19" style="40" customWidth="1"/>
    <col min="11516" max="11516" width="18.33203125" style="40" customWidth="1"/>
    <col min="11517" max="11517" width="15.33203125" style="40" customWidth="1"/>
    <col min="11518" max="11765" width="8.83203125" style="40"/>
    <col min="11766" max="11766" width="3.33203125" style="40" customWidth="1"/>
    <col min="11767" max="11767" width="4.5" style="40" customWidth="1"/>
    <col min="11768" max="11768" width="49.33203125" style="40" customWidth="1"/>
    <col min="11769" max="11769" width="13" style="40" customWidth="1"/>
    <col min="11770" max="11770" width="15.6640625" style="40" customWidth="1"/>
    <col min="11771" max="11771" width="19" style="40" customWidth="1"/>
    <col min="11772" max="11772" width="18.33203125" style="40" customWidth="1"/>
    <col min="11773" max="11773" width="15.33203125" style="40" customWidth="1"/>
    <col min="11774" max="12021" width="8.83203125" style="40"/>
    <col min="12022" max="12022" width="3.33203125" style="40" customWidth="1"/>
    <col min="12023" max="12023" width="4.5" style="40" customWidth="1"/>
    <col min="12024" max="12024" width="49.33203125" style="40" customWidth="1"/>
    <col min="12025" max="12025" width="13" style="40" customWidth="1"/>
    <col min="12026" max="12026" width="15.6640625" style="40" customWidth="1"/>
    <col min="12027" max="12027" width="19" style="40" customWidth="1"/>
    <col min="12028" max="12028" width="18.33203125" style="40" customWidth="1"/>
    <col min="12029" max="12029" width="15.33203125" style="40" customWidth="1"/>
    <col min="12030" max="12277" width="8.83203125" style="40"/>
    <col min="12278" max="12278" width="3.33203125" style="40" customWidth="1"/>
    <col min="12279" max="12279" width="4.5" style="40" customWidth="1"/>
    <col min="12280" max="12280" width="49.33203125" style="40" customWidth="1"/>
    <col min="12281" max="12281" width="13" style="40" customWidth="1"/>
    <col min="12282" max="12282" width="15.6640625" style="40" customWidth="1"/>
    <col min="12283" max="12283" width="19" style="40" customWidth="1"/>
    <col min="12284" max="12284" width="18.33203125" style="40" customWidth="1"/>
    <col min="12285" max="12285" width="15.33203125" style="40" customWidth="1"/>
    <col min="12286" max="12533" width="8.83203125" style="40"/>
    <col min="12534" max="12534" width="3.33203125" style="40" customWidth="1"/>
    <col min="12535" max="12535" width="4.5" style="40" customWidth="1"/>
    <col min="12536" max="12536" width="49.33203125" style="40" customWidth="1"/>
    <col min="12537" max="12537" width="13" style="40" customWidth="1"/>
    <col min="12538" max="12538" width="15.6640625" style="40" customWidth="1"/>
    <col min="12539" max="12539" width="19" style="40" customWidth="1"/>
    <col min="12540" max="12540" width="18.33203125" style="40" customWidth="1"/>
    <col min="12541" max="12541" width="15.33203125" style="40" customWidth="1"/>
    <col min="12542" max="12789" width="8.83203125" style="40"/>
    <col min="12790" max="12790" width="3.33203125" style="40" customWidth="1"/>
    <col min="12791" max="12791" width="4.5" style="40" customWidth="1"/>
    <col min="12792" max="12792" width="49.33203125" style="40" customWidth="1"/>
    <col min="12793" max="12793" width="13" style="40" customWidth="1"/>
    <col min="12794" max="12794" width="15.6640625" style="40" customWidth="1"/>
    <col min="12795" max="12795" width="19" style="40" customWidth="1"/>
    <col min="12796" max="12796" width="18.33203125" style="40" customWidth="1"/>
    <col min="12797" max="12797" width="15.33203125" style="40" customWidth="1"/>
    <col min="12798" max="13045" width="8.83203125" style="40"/>
    <col min="13046" max="13046" width="3.33203125" style="40" customWidth="1"/>
    <col min="13047" max="13047" width="4.5" style="40" customWidth="1"/>
    <col min="13048" max="13048" width="49.33203125" style="40" customWidth="1"/>
    <col min="13049" max="13049" width="13" style="40" customWidth="1"/>
    <col min="13050" max="13050" width="15.6640625" style="40" customWidth="1"/>
    <col min="13051" max="13051" width="19" style="40" customWidth="1"/>
    <col min="13052" max="13052" width="18.33203125" style="40" customWidth="1"/>
    <col min="13053" max="13053" width="15.33203125" style="40" customWidth="1"/>
    <col min="13054" max="13301" width="8.83203125" style="40"/>
    <col min="13302" max="13302" width="3.33203125" style="40" customWidth="1"/>
    <col min="13303" max="13303" width="4.5" style="40" customWidth="1"/>
    <col min="13304" max="13304" width="49.33203125" style="40" customWidth="1"/>
    <col min="13305" max="13305" width="13" style="40" customWidth="1"/>
    <col min="13306" max="13306" width="15.6640625" style="40" customWidth="1"/>
    <col min="13307" max="13307" width="19" style="40" customWidth="1"/>
    <col min="13308" max="13308" width="18.33203125" style="40" customWidth="1"/>
    <col min="13309" max="13309" width="15.33203125" style="40" customWidth="1"/>
    <col min="13310" max="13557" width="8.83203125" style="40"/>
    <col min="13558" max="13558" width="3.33203125" style="40" customWidth="1"/>
    <col min="13559" max="13559" width="4.5" style="40" customWidth="1"/>
    <col min="13560" max="13560" width="49.33203125" style="40" customWidth="1"/>
    <col min="13561" max="13561" width="13" style="40" customWidth="1"/>
    <col min="13562" max="13562" width="15.6640625" style="40" customWidth="1"/>
    <col min="13563" max="13563" width="19" style="40" customWidth="1"/>
    <col min="13564" max="13564" width="18.33203125" style="40" customWidth="1"/>
    <col min="13565" max="13565" width="15.33203125" style="40" customWidth="1"/>
    <col min="13566" max="13813" width="8.83203125" style="40"/>
    <col min="13814" max="13814" width="3.33203125" style="40" customWidth="1"/>
    <col min="13815" max="13815" width="4.5" style="40" customWidth="1"/>
    <col min="13816" max="13816" width="49.33203125" style="40" customWidth="1"/>
    <col min="13817" max="13817" width="13" style="40" customWidth="1"/>
    <col min="13818" max="13818" width="15.6640625" style="40" customWidth="1"/>
    <col min="13819" max="13819" width="19" style="40" customWidth="1"/>
    <col min="13820" max="13820" width="18.33203125" style="40" customWidth="1"/>
    <col min="13821" max="13821" width="15.33203125" style="40" customWidth="1"/>
    <col min="13822" max="14069" width="8.83203125" style="40"/>
    <col min="14070" max="14070" width="3.33203125" style="40" customWidth="1"/>
    <col min="14071" max="14071" width="4.5" style="40" customWidth="1"/>
    <col min="14072" max="14072" width="49.33203125" style="40" customWidth="1"/>
    <col min="14073" max="14073" width="13" style="40" customWidth="1"/>
    <col min="14074" max="14074" width="15.6640625" style="40" customWidth="1"/>
    <col min="14075" max="14075" width="19" style="40" customWidth="1"/>
    <col min="14076" max="14076" width="18.33203125" style="40" customWidth="1"/>
    <col min="14077" max="14077" width="15.33203125" style="40" customWidth="1"/>
    <col min="14078" max="14325" width="8.83203125" style="40"/>
    <col min="14326" max="14326" width="3.33203125" style="40" customWidth="1"/>
    <col min="14327" max="14327" width="4.5" style="40" customWidth="1"/>
    <col min="14328" max="14328" width="49.33203125" style="40" customWidth="1"/>
    <col min="14329" max="14329" width="13" style="40" customWidth="1"/>
    <col min="14330" max="14330" width="15.6640625" style="40" customWidth="1"/>
    <col min="14331" max="14331" width="19" style="40" customWidth="1"/>
    <col min="14332" max="14332" width="18.33203125" style="40" customWidth="1"/>
    <col min="14333" max="14333" width="15.33203125" style="40" customWidth="1"/>
    <col min="14334" max="14581" width="8.83203125" style="40"/>
    <col min="14582" max="14582" width="3.33203125" style="40" customWidth="1"/>
    <col min="14583" max="14583" width="4.5" style="40" customWidth="1"/>
    <col min="14584" max="14584" width="49.33203125" style="40" customWidth="1"/>
    <col min="14585" max="14585" width="13" style="40" customWidth="1"/>
    <col min="14586" max="14586" width="15.6640625" style="40" customWidth="1"/>
    <col min="14587" max="14587" width="19" style="40" customWidth="1"/>
    <col min="14588" max="14588" width="18.33203125" style="40" customWidth="1"/>
    <col min="14589" max="14589" width="15.33203125" style="40" customWidth="1"/>
    <col min="14590" max="14837" width="8.83203125" style="40"/>
    <col min="14838" max="14838" width="3.33203125" style="40" customWidth="1"/>
    <col min="14839" max="14839" width="4.5" style="40" customWidth="1"/>
    <col min="14840" max="14840" width="49.33203125" style="40" customWidth="1"/>
    <col min="14841" max="14841" width="13" style="40" customWidth="1"/>
    <col min="14842" max="14842" width="15.6640625" style="40" customWidth="1"/>
    <col min="14843" max="14843" width="19" style="40" customWidth="1"/>
    <col min="14844" max="14844" width="18.33203125" style="40" customWidth="1"/>
    <col min="14845" max="14845" width="15.33203125" style="40" customWidth="1"/>
    <col min="14846" max="15093" width="8.83203125" style="40"/>
    <col min="15094" max="15094" width="3.33203125" style="40" customWidth="1"/>
    <col min="15095" max="15095" width="4.5" style="40" customWidth="1"/>
    <col min="15096" max="15096" width="49.33203125" style="40" customWidth="1"/>
    <col min="15097" max="15097" width="13" style="40" customWidth="1"/>
    <col min="15098" max="15098" width="15.6640625" style="40" customWidth="1"/>
    <col min="15099" max="15099" width="19" style="40" customWidth="1"/>
    <col min="15100" max="15100" width="18.33203125" style="40" customWidth="1"/>
    <col min="15101" max="15101" width="15.33203125" style="40" customWidth="1"/>
    <col min="15102" max="15349" width="8.83203125" style="40"/>
    <col min="15350" max="15350" width="3.33203125" style="40" customWidth="1"/>
    <col min="15351" max="15351" width="4.5" style="40" customWidth="1"/>
    <col min="15352" max="15352" width="49.33203125" style="40" customWidth="1"/>
    <col min="15353" max="15353" width="13" style="40" customWidth="1"/>
    <col min="15354" max="15354" width="15.6640625" style="40" customWidth="1"/>
    <col min="15355" max="15355" width="19" style="40" customWidth="1"/>
    <col min="15356" max="15356" width="18.33203125" style="40" customWidth="1"/>
    <col min="15357" max="15357" width="15.33203125" style="40" customWidth="1"/>
    <col min="15358" max="15605" width="8.83203125" style="40"/>
    <col min="15606" max="15606" width="3.33203125" style="40" customWidth="1"/>
    <col min="15607" max="15607" width="4.5" style="40" customWidth="1"/>
    <col min="15608" max="15608" width="49.33203125" style="40" customWidth="1"/>
    <col min="15609" max="15609" width="13" style="40" customWidth="1"/>
    <col min="15610" max="15610" width="15.6640625" style="40" customWidth="1"/>
    <col min="15611" max="15611" width="19" style="40" customWidth="1"/>
    <col min="15612" max="15612" width="18.33203125" style="40" customWidth="1"/>
    <col min="15613" max="15613" width="15.33203125" style="40" customWidth="1"/>
    <col min="15614" max="15861" width="8.83203125" style="40"/>
    <col min="15862" max="15862" width="3.33203125" style="40" customWidth="1"/>
    <col min="15863" max="15863" width="4.5" style="40" customWidth="1"/>
    <col min="15864" max="15864" width="49.33203125" style="40" customWidth="1"/>
    <col min="15865" max="15865" width="13" style="40" customWidth="1"/>
    <col min="15866" max="15866" width="15.6640625" style="40" customWidth="1"/>
    <col min="15867" max="15867" width="19" style="40" customWidth="1"/>
    <col min="15868" max="15868" width="18.33203125" style="40" customWidth="1"/>
    <col min="15869" max="15869" width="15.33203125" style="40" customWidth="1"/>
    <col min="15870" max="16117" width="8.83203125" style="40"/>
    <col min="16118" max="16118" width="3.33203125" style="40" customWidth="1"/>
    <col min="16119" max="16119" width="4.5" style="40" customWidth="1"/>
    <col min="16120" max="16120" width="49.33203125" style="40" customWidth="1"/>
    <col min="16121" max="16121" width="13" style="40" customWidth="1"/>
    <col min="16122" max="16122" width="15.6640625" style="40" customWidth="1"/>
    <col min="16123" max="16123" width="19" style="40" customWidth="1"/>
    <col min="16124" max="16124" width="18.33203125" style="40" customWidth="1"/>
    <col min="16125" max="16125" width="15.33203125" style="40" customWidth="1"/>
    <col min="16126" max="16384" width="8.83203125" style="40"/>
  </cols>
  <sheetData>
    <row r="1" spans="1:30" s="204" customFormat="1" x14ac:dyDescent="0.2">
      <c r="E1" s="235"/>
      <c r="H1" s="236"/>
      <c r="I1" s="237"/>
    </row>
    <row r="2" spans="1:30" x14ac:dyDescent="0.2">
      <c r="E2" s="216"/>
      <c r="F2" s="210"/>
      <c r="G2" s="210"/>
      <c r="H2" s="217"/>
    </row>
    <row r="3" spans="1:30" ht="22.5" x14ac:dyDescent="0.2">
      <c r="E3" s="226" t="s">
        <v>229</v>
      </c>
      <c r="F3" s="227"/>
      <c r="G3" s="227"/>
      <c r="H3" s="228"/>
      <c r="I3" s="219"/>
    </row>
    <row r="4" spans="1:30" ht="25.5" x14ac:dyDescent="0.2">
      <c r="B4" s="280" t="s">
        <v>224</v>
      </c>
      <c r="C4" s="193" t="s">
        <v>217</v>
      </c>
      <c r="D4" s="211"/>
      <c r="E4" s="229" t="s">
        <v>201</v>
      </c>
      <c r="F4" s="211"/>
      <c r="G4" s="211"/>
      <c r="H4" s="230" t="s">
        <v>230</v>
      </c>
      <c r="I4" s="219"/>
    </row>
    <row r="5" spans="1:30" ht="6.75" customHeight="1" x14ac:dyDescent="0.2">
      <c r="B5" s="281"/>
      <c r="C5" s="205"/>
      <c r="D5" s="211"/>
      <c r="E5" s="231"/>
      <c r="F5" s="232"/>
      <c r="G5" s="232"/>
      <c r="H5" s="233"/>
      <c r="I5" s="219"/>
    </row>
    <row r="6" spans="1:30" ht="25.5" x14ac:dyDescent="0.2">
      <c r="B6" s="282"/>
      <c r="C6" s="206"/>
      <c r="D6" s="212"/>
      <c r="E6" s="322" t="s">
        <v>108</v>
      </c>
      <c r="F6" s="45" t="s">
        <v>109</v>
      </c>
      <c r="G6" s="46" t="s">
        <v>110</v>
      </c>
      <c r="H6" s="52" t="s">
        <v>111</v>
      </c>
      <c r="I6" s="220" t="s">
        <v>141</v>
      </c>
    </row>
    <row r="7" spans="1:30" s="41" customFormat="1" ht="22.15" customHeight="1" x14ac:dyDescent="0.2">
      <c r="A7" s="209"/>
      <c r="B7" s="207"/>
      <c r="C7" s="207"/>
      <c r="D7" s="213"/>
      <c r="E7" s="321" t="s">
        <v>247</v>
      </c>
      <c r="F7" s="44"/>
      <c r="G7" s="44"/>
      <c r="H7" s="88"/>
      <c r="I7" s="221"/>
      <c r="J7" s="215"/>
      <c r="K7" s="209"/>
      <c r="L7" s="209"/>
      <c r="M7" s="209"/>
      <c r="N7" s="209"/>
      <c r="O7" s="209"/>
      <c r="P7" s="209"/>
      <c r="Q7" s="209"/>
      <c r="R7" s="209"/>
      <c r="S7" s="209"/>
      <c r="T7" s="209"/>
      <c r="U7" s="209"/>
      <c r="V7" s="209"/>
      <c r="W7" s="209"/>
      <c r="X7" s="209"/>
      <c r="Y7" s="209"/>
      <c r="Z7" s="209"/>
      <c r="AA7" s="209"/>
      <c r="AB7" s="209"/>
      <c r="AC7" s="209"/>
      <c r="AD7" s="209"/>
    </row>
    <row r="8" spans="1:30" s="41" customFormat="1" ht="164.25" customHeight="1" x14ac:dyDescent="0.2">
      <c r="A8" s="209"/>
      <c r="B8" s="207"/>
      <c r="C8" s="207"/>
      <c r="D8" s="213"/>
      <c r="E8" s="284" t="s">
        <v>248</v>
      </c>
      <c r="F8" s="285"/>
      <c r="G8" s="285"/>
      <c r="H8" s="286"/>
      <c r="I8" s="221"/>
      <c r="J8" s="215"/>
      <c r="K8" s="209"/>
      <c r="L8" s="209"/>
      <c r="M8" s="209"/>
      <c r="N8" s="209"/>
      <c r="O8" s="209"/>
      <c r="P8" s="209"/>
      <c r="Q8" s="209"/>
      <c r="R8" s="209"/>
      <c r="S8" s="209"/>
      <c r="T8" s="209"/>
      <c r="U8" s="209"/>
      <c r="V8" s="209"/>
      <c r="W8" s="209"/>
      <c r="X8" s="209"/>
      <c r="Y8" s="209"/>
      <c r="Z8" s="209"/>
      <c r="AA8" s="209"/>
      <c r="AB8" s="209"/>
      <c r="AC8" s="209"/>
      <c r="AD8" s="209"/>
    </row>
    <row r="9" spans="1:30" ht="18" customHeight="1" x14ac:dyDescent="0.25">
      <c r="B9" s="208"/>
      <c r="C9" s="208"/>
      <c r="D9" s="214"/>
      <c r="E9" s="135" t="s">
        <v>184</v>
      </c>
      <c r="F9" s="131" t="s">
        <v>174</v>
      </c>
      <c r="G9" s="132" t="s">
        <v>29</v>
      </c>
      <c r="H9" s="312">
        <v>10</v>
      </c>
      <c r="I9" s="222">
        <v>1</v>
      </c>
      <c r="L9" s="291" t="s">
        <v>249</v>
      </c>
      <c r="M9" s="292"/>
      <c r="N9" s="290"/>
      <c r="O9" s="290"/>
      <c r="P9" s="290"/>
      <c r="Q9" s="290"/>
    </row>
    <row r="10" spans="1:30" ht="18" customHeight="1" x14ac:dyDescent="0.25">
      <c r="B10" s="208"/>
      <c r="C10" s="208"/>
      <c r="D10" s="214"/>
      <c r="E10" s="135" t="s">
        <v>185</v>
      </c>
      <c r="F10" s="131" t="s">
        <v>175</v>
      </c>
      <c r="G10" s="132" t="s">
        <v>29</v>
      </c>
      <c r="H10" s="312">
        <v>42</v>
      </c>
      <c r="I10" s="222">
        <v>2</v>
      </c>
      <c r="K10" s="193" t="s">
        <v>225</v>
      </c>
      <c r="L10" s="293"/>
      <c r="M10" s="294"/>
      <c r="N10" s="290"/>
      <c r="O10" s="290"/>
      <c r="P10" s="290"/>
      <c r="Q10" s="290"/>
    </row>
    <row r="11" spans="1:30" ht="18" customHeight="1" x14ac:dyDescent="0.25">
      <c r="B11" s="208"/>
      <c r="C11" s="208"/>
      <c r="D11" s="214"/>
      <c r="E11" s="135" t="s">
        <v>186</v>
      </c>
      <c r="F11" s="131" t="s">
        <v>176</v>
      </c>
      <c r="G11" s="132" t="s">
        <v>29</v>
      </c>
      <c r="H11" s="312">
        <v>76</v>
      </c>
      <c r="I11" s="222">
        <v>3</v>
      </c>
      <c r="L11" s="293"/>
      <c r="M11" s="294"/>
      <c r="N11" s="290"/>
      <c r="O11" s="290"/>
      <c r="P11" s="290"/>
      <c r="Q11" s="290"/>
    </row>
    <row r="12" spans="1:30" ht="18" customHeight="1" x14ac:dyDescent="0.25">
      <c r="B12" s="208"/>
      <c r="C12" s="208"/>
      <c r="D12" s="214"/>
      <c r="E12" s="135" t="s">
        <v>187</v>
      </c>
      <c r="F12" s="131" t="s">
        <v>177</v>
      </c>
      <c r="G12" s="132" t="s">
        <v>29</v>
      </c>
      <c r="H12" s="308">
        <v>102</v>
      </c>
      <c r="I12" s="222">
        <v>4</v>
      </c>
      <c r="L12" s="295"/>
      <c r="M12" s="296"/>
      <c r="N12" s="290"/>
      <c r="O12" s="290"/>
      <c r="P12" s="290"/>
      <c r="Q12" s="290"/>
    </row>
    <row r="13" spans="1:30" s="41" customFormat="1" ht="22.15" customHeight="1" x14ac:dyDescent="0.2">
      <c r="A13" s="209"/>
      <c r="B13" s="207"/>
      <c r="C13" s="207"/>
      <c r="D13" s="213"/>
      <c r="E13" s="43" t="s">
        <v>188</v>
      </c>
      <c r="F13" s="44"/>
      <c r="G13" s="44"/>
      <c r="H13" s="88"/>
      <c r="I13" s="221"/>
      <c r="J13" s="215"/>
      <c r="K13" s="209"/>
      <c r="L13" s="209"/>
      <c r="M13" s="209"/>
      <c r="N13" s="209"/>
      <c r="O13" s="209"/>
      <c r="P13" s="209"/>
      <c r="Q13" s="209"/>
      <c r="R13" s="209"/>
      <c r="S13" s="209"/>
      <c r="T13" s="209"/>
      <c r="U13" s="209"/>
      <c r="V13" s="209"/>
      <c r="W13" s="209"/>
      <c r="X13" s="209"/>
      <c r="Y13" s="209"/>
      <c r="Z13" s="209"/>
      <c r="AA13" s="209"/>
      <c r="AB13" s="209"/>
      <c r="AC13" s="209"/>
      <c r="AD13" s="209"/>
    </row>
    <row r="14" spans="1:30" ht="18" customHeight="1" x14ac:dyDescent="0.25">
      <c r="B14" s="208"/>
      <c r="C14" s="208"/>
      <c r="D14" s="214"/>
      <c r="E14" s="133" t="s">
        <v>54</v>
      </c>
      <c r="F14" s="47" t="s">
        <v>53</v>
      </c>
      <c r="G14" s="48" t="s">
        <v>30</v>
      </c>
      <c r="H14" s="311">
        <v>17</v>
      </c>
      <c r="I14" s="222"/>
    </row>
    <row r="15" spans="1:30" ht="18" customHeight="1" x14ac:dyDescent="0.25">
      <c r="B15" s="208"/>
      <c r="C15" s="208"/>
      <c r="D15" s="214"/>
      <c r="E15" s="134" t="s">
        <v>56</v>
      </c>
      <c r="F15" s="50" t="s">
        <v>55</v>
      </c>
      <c r="G15" s="51" t="s">
        <v>29</v>
      </c>
      <c r="H15" s="309">
        <v>30</v>
      </c>
      <c r="I15" s="222"/>
    </row>
    <row r="16" spans="1:30" ht="18" customHeight="1" x14ac:dyDescent="0.25">
      <c r="B16" s="208"/>
      <c r="C16" s="208"/>
      <c r="D16" s="214"/>
      <c r="E16" s="134" t="s">
        <v>52</v>
      </c>
      <c r="F16" s="50" t="s">
        <v>51</v>
      </c>
      <c r="G16" s="51" t="s">
        <v>30</v>
      </c>
      <c r="H16" s="309">
        <v>5</v>
      </c>
      <c r="I16" s="222"/>
    </row>
    <row r="17" spans="2:17" ht="18" customHeight="1" x14ac:dyDescent="0.2">
      <c r="B17" s="209"/>
      <c r="C17" s="209"/>
      <c r="D17" s="215"/>
      <c r="E17" s="134" t="s">
        <v>50</v>
      </c>
      <c r="F17" s="50" t="s">
        <v>59</v>
      </c>
      <c r="G17" s="51" t="s">
        <v>29</v>
      </c>
      <c r="H17" s="309">
        <v>5</v>
      </c>
      <c r="I17" s="222"/>
      <c r="K17" s="193" t="s">
        <v>225</v>
      </c>
      <c r="L17" s="291" t="s">
        <v>250</v>
      </c>
      <c r="M17" s="288"/>
      <c r="N17" s="288"/>
      <c r="O17" s="288"/>
      <c r="P17" s="288"/>
      <c r="Q17" s="292"/>
    </row>
    <row r="18" spans="2:17" ht="18" customHeight="1" x14ac:dyDescent="0.2">
      <c r="B18" s="209"/>
      <c r="C18" s="209"/>
      <c r="D18" s="215"/>
      <c r="E18" s="134" t="s">
        <v>143</v>
      </c>
      <c r="F18" s="50" t="s">
        <v>58</v>
      </c>
      <c r="G18" s="51" t="s">
        <v>28</v>
      </c>
      <c r="H18" s="309">
        <v>62</v>
      </c>
      <c r="I18" s="222"/>
      <c r="L18" s="293"/>
      <c r="M18" s="289"/>
      <c r="N18" s="289"/>
      <c r="O18" s="289"/>
      <c r="P18" s="289"/>
      <c r="Q18" s="294"/>
    </row>
    <row r="19" spans="2:17" ht="18" customHeight="1" x14ac:dyDescent="0.2">
      <c r="B19" s="209"/>
      <c r="C19" s="209"/>
      <c r="D19" s="215"/>
      <c r="E19" s="134" t="s">
        <v>49</v>
      </c>
      <c r="F19" s="50" t="s">
        <v>60</v>
      </c>
      <c r="G19" s="51" t="s">
        <v>28</v>
      </c>
      <c r="H19" s="309">
        <v>65</v>
      </c>
      <c r="I19" s="222"/>
      <c r="L19" s="293"/>
      <c r="M19" s="289"/>
      <c r="N19" s="289"/>
      <c r="O19" s="289"/>
      <c r="P19" s="289"/>
      <c r="Q19" s="294"/>
    </row>
    <row r="20" spans="2:17" ht="18" customHeight="1" x14ac:dyDescent="0.2">
      <c r="B20" s="209"/>
      <c r="C20" s="209"/>
      <c r="D20" s="215"/>
      <c r="E20" s="134" t="s">
        <v>203</v>
      </c>
      <c r="F20" s="50" t="s">
        <v>114</v>
      </c>
      <c r="G20" s="51" t="s">
        <v>29</v>
      </c>
      <c r="H20" s="244">
        <v>115</v>
      </c>
      <c r="I20" s="222"/>
      <c r="L20" s="293"/>
      <c r="M20" s="289"/>
      <c r="N20" s="289"/>
      <c r="O20" s="289"/>
      <c r="P20" s="289"/>
      <c r="Q20" s="294"/>
    </row>
    <row r="21" spans="2:17" ht="18" customHeight="1" x14ac:dyDescent="0.2">
      <c r="B21" s="209"/>
      <c r="C21" s="209"/>
      <c r="D21" s="215"/>
      <c r="E21" s="134" t="s">
        <v>204</v>
      </c>
      <c r="F21" s="50" t="s">
        <v>115</v>
      </c>
      <c r="G21" s="51" t="s">
        <v>29</v>
      </c>
      <c r="H21" s="244">
        <v>170</v>
      </c>
      <c r="I21" s="222"/>
      <c r="L21" s="297"/>
      <c r="M21" s="297"/>
      <c r="N21" s="297"/>
      <c r="O21" s="297"/>
      <c r="P21" s="297"/>
      <c r="Q21" s="297"/>
    </row>
    <row r="22" spans="2:17" ht="18" customHeight="1" x14ac:dyDescent="0.2">
      <c r="B22" s="209"/>
      <c r="C22" s="209"/>
      <c r="D22" s="215"/>
      <c r="E22" s="134" t="s">
        <v>251</v>
      </c>
      <c r="F22" s="50" t="s">
        <v>205</v>
      </c>
      <c r="G22" s="51" t="s">
        <v>113</v>
      </c>
      <c r="H22" s="244">
        <v>165</v>
      </c>
      <c r="I22" s="222"/>
    </row>
    <row r="23" spans="2:17" ht="18" customHeight="1" x14ac:dyDescent="0.2">
      <c r="B23" s="209"/>
      <c r="C23" s="209"/>
      <c r="D23" s="215"/>
      <c r="E23" s="134" t="s">
        <v>206</v>
      </c>
      <c r="F23" s="50" t="s">
        <v>207</v>
      </c>
      <c r="G23" s="51" t="s">
        <v>113</v>
      </c>
      <c r="H23" s="244">
        <v>163</v>
      </c>
      <c r="I23" s="222"/>
    </row>
    <row r="24" spans="2:17" ht="18" customHeight="1" x14ac:dyDescent="0.2">
      <c r="B24" s="209"/>
      <c r="C24" s="209"/>
      <c r="D24" s="215"/>
      <c r="E24" s="134" t="s">
        <v>47</v>
      </c>
      <c r="F24" s="50" t="s">
        <v>41</v>
      </c>
      <c r="G24" s="51" t="s">
        <v>113</v>
      </c>
      <c r="H24" s="244">
        <v>155</v>
      </c>
      <c r="I24" s="222"/>
    </row>
    <row r="25" spans="2:17" ht="18" customHeight="1" x14ac:dyDescent="0.2">
      <c r="B25" s="209"/>
      <c r="C25" s="209"/>
      <c r="D25" s="215"/>
      <c r="E25" s="134" t="s">
        <v>46</v>
      </c>
      <c r="F25" s="50" t="s">
        <v>40</v>
      </c>
      <c r="G25" s="51" t="s">
        <v>113</v>
      </c>
      <c r="H25" s="244">
        <v>165</v>
      </c>
      <c r="I25" s="222"/>
      <c r="L25" s="310"/>
    </row>
    <row r="26" spans="2:17" ht="18" customHeight="1" x14ac:dyDescent="0.2">
      <c r="B26" s="209"/>
      <c r="C26" s="209"/>
      <c r="D26" s="215"/>
      <c r="E26" s="134" t="s">
        <v>45</v>
      </c>
      <c r="F26" s="50" t="s">
        <v>39</v>
      </c>
      <c r="G26" s="51" t="s">
        <v>113</v>
      </c>
      <c r="H26" s="244">
        <v>163</v>
      </c>
      <c r="I26" s="222"/>
    </row>
    <row r="27" spans="2:17" ht="18" customHeight="1" x14ac:dyDescent="0.2">
      <c r="B27" s="209"/>
      <c r="C27" s="209"/>
      <c r="D27" s="215"/>
      <c r="E27" s="134" t="s">
        <v>44</v>
      </c>
      <c r="F27" s="50" t="s">
        <v>42</v>
      </c>
      <c r="G27" s="51" t="s">
        <v>113</v>
      </c>
      <c r="H27" s="244">
        <v>200</v>
      </c>
      <c r="I27" s="222"/>
    </row>
    <row r="28" spans="2:17" ht="18" customHeight="1" x14ac:dyDescent="0.2">
      <c r="B28" s="209"/>
      <c r="C28" s="209"/>
      <c r="D28" s="215"/>
      <c r="E28" s="134" t="s">
        <v>189</v>
      </c>
      <c r="F28" s="50" t="s">
        <v>190</v>
      </c>
      <c r="G28" s="51" t="s">
        <v>30</v>
      </c>
      <c r="H28" s="309">
        <v>8</v>
      </c>
      <c r="I28" s="222"/>
    </row>
    <row r="29" spans="2:17" ht="18" customHeight="1" x14ac:dyDescent="0.2">
      <c r="B29" s="209"/>
      <c r="C29" s="209"/>
      <c r="D29" s="215"/>
      <c r="E29" s="134" t="s">
        <v>43</v>
      </c>
      <c r="F29" s="50" t="s">
        <v>61</v>
      </c>
      <c r="G29" s="51" t="s">
        <v>31</v>
      </c>
      <c r="H29" s="309">
        <v>12</v>
      </c>
      <c r="I29" s="222"/>
    </row>
    <row r="30" spans="2:17" ht="18" customHeight="1" x14ac:dyDescent="0.2">
      <c r="B30" s="209"/>
      <c r="C30" s="209"/>
      <c r="D30" s="215"/>
      <c r="E30" s="134" t="s">
        <v>252</v>
      </c>
      <c r="F30" s="50" t="s">
        <v>253</v>
      </c>
      <c r="G30" s="51" t="s">
        <v>31</v>
      </c>
      <c r="H30" s="309">
        <v>14</v>
      </c>
      <c r="I30" s="222"/>
    </row>
    <row r="31" spans="2:17" ht="18" customHeight="1" x14ac:dyDescent="0.2">
      <c r="B31" s="209"/>
      <c r="C31" s="209"/>
      <c r="D31" s="215"/>
      <c r="E31" s="134" t="s">
        <v>48</v>
      </c>
      <c r="F31" s="50" t="s">
        <v>57</v>
      </c>
      <c r="G31" s="51" t="s">
        <v>113</v>
      </c>
      <c r="H31" s="309">
        <v>7</v>
      </c>
      <c r="I31" s="222">
        <v>5</v>
      </c>
    </row>
    <row r="32" spans="2:17" ht="18" customHeight="1" x14ac:dyDescent="0.2">
      <c r="B32" s="209"/>
      <c r="C32" s="209"/>
      <c r="D32" s="215"/>
      <c r="E32" s="134" t="s">
        <v>153</v>
      </c>
      <c r="F32" s="50" t="s">
        <v>152</v>
      </c>
      <c r="G32" s="51" t="s">
        <v>29</v>
      </c>
      <c r="H32" s="309">
        <v>6</v>
      </c>
      <c r="I32" s="222"/>
    </row>
    <row r="33" spans="1:30" s="41" customFormat="1" ht="18.75" customHeight="1" x14ac:dyDescent="0.2">
      <c r="A33" s="209"/>
      <c r="B33" s="207"/>
      <c r="C33" s="207"/>
      <c r="D33" s="213"/>
      <c r="E33" s="43" t="s">
        <v>32</v>
      </c>
      <c r="F33" s="44"/>
      <c r="G33" s="44"/>
      <c r="H33" s="125"/>
      <c r="I33" s="221"/>
      <c r="J33" s="215"/>
      <c r="K33" s="209"/>
      <c r="L33" s="209"/>
      <c r="M33" s="209"/>
      <c r="N33" s="209"/>
      <c r="O33" s="209"/>
      <c r="P33" s="209"/>
      <c r="Q33" s="209"/>
      <c r="R33" s="209"/>
      <c r="S33" s="209"/>
      <c r="T33" s="209"/>
      <c r="U33" s="209"/>
      <c r="V33" s="209"/>
      <c r="W33" s="209"/>
      <c r="X33" s="209"/>
      <c r="Y33" s="209"/>
      <c r="Z33" s="209"/>
      <c r="AA33" s="209"/>
      <c r="AB33" s="209"/>
      <c r="AC33" s="209"/>
      <c r="AD33" s="209"/>
    </row>
    <row r="34" spans="1:30" ht="15" customHeight="1" x14ac:dyDescent="0.25">
      <c r="B34" s="208"/>
      <c r="C34" s="208"/>
      <c r="D34" s="214"/>
      <c r="E34" s="54" t="s">
        <v>87</v>
      </c>
      <c r="F34" s="47" t="s">
        <v>112</v>
      </c>
      <c r="G34" s="48"/>
      <c r="H34" s="126"/>
      <c r="I34" s="222"/>
    </row>
    <row r="35" spans="1:30" ht="15" customHeight="1" x14ac:dyDescent="0.2">
      <c r="B35" s="209"/>
      <c r="C35" s="209"/>
      <c r="D35" s="215"/>
      <c r="E35" s="55"/>
      <c r="F35" s="56" t="s">
        <v>121</v>
      </c>
      <c r="G35" s="51" t="s">
        <v>28</v>
      </c>
      <c r="H35" s="313">
        <v>50</v>
      </c>
      <c r="I35" s="223"/>
    </row>
    <row r="36" spans="1:30" ht="15" customHeight="1" x14ac:dyDescent="0.2">
      <c r="B36" s="209"/>
      <c r="C36" s="209"/>
      <c r="D36" s="215"/>
      <c r="E36" s="57"/>
      <c r="F36" s="56" t="s">
        <v>254</v>
      </c>
      <c r="G36" s="51" t="s">
        <v>28</v>
      </c>
      <c r="H36" s="313">
        <v>32</v>
      </c>
      <c r="I36" s="223"/>
    </row>
    <row r="37" spans="1:30" ht="15" customHeight="1" x14ac:dyDescent="0.2">
      <c r="B37" s="209"/>
      <c r="C37" s="209"/>
      <c r="D37" s="215"/>
      <c r="E37" s="59" t="s">
        <v>119</v>
      </c>
      <c r="F37" s="60" t="s">
        <v>116</v>
      </c>
      <c r="G37" s="61"/>
      <c r="H37" s="306"/>
      <c r="I37" s="223"/>
    </row>
    <row r="38" spans="1:30" ht="15" customHeight="1" x14ac:dyDescent="0.2">
      <c r="B38" s="209"/>
      <c r="C38" s="209"/>
      <c r="D38" s="215"/>
      <c r="E38" s="57"/>
      <c r="F38" s="56" t="s">
        <v>118</v>
      </c>
      <c r="G38" s="51" t="s">
        <v>28</v>
      </c>
      <c r="H38" s="246">
        <v>220</v>
      </c>
      <c r="I38" s="223"/>
    </row>
    <row r="39" spans="1:30" ht="15" customHeight="1" x14ac:dyDescent="0.2">
      <c r="B39" s="209"/>
      <c r="C39" s="209"/>
      <c r="D39" s="215"/>
      <c r="E39" s="62"/>
      <c r="F39" s="63" t="s">
        <v>117</v>
      </c>
      <c r="G39" s="64" t="s">
        <v>28</v>
      </c>
      <c r="H39" s="307">
        <v>110</v>
      </c>
      <c r="I39" s="223"/>
    </row>
    <row r="40" spans="1:30" ht="15" customHeight="1" x14ac:dyDescent="0.2">
      <c r="B40" s="209"/>
      <c r="C40" s="209"/>
      <c r="D40" s="215"/>
      <c r="E40" s="298" t="s">
        <v>151</v>
      </c>
      <c r="F40" s="299" t="s">
        <v>120</v>
      </c>
      <c r="G40" s="300" t="s">
        <v>28</v>
      </c>
      <c r="H40" s="314">
        <v>45</v>
      </c>
      <c r="I40" s="223"/>
    </row>
    <row r="41" spans="1:30" s="41" customFormat="1" ht="18.75" customHeight="1" x14ac:dyDescent="0.2">
      <c r="A41" s="209"/>
      <c r="B41" s="207"/>
      <c r="C41" s="207"/>
      <c r="D41" s="213"/>
      <c r="E41" s="43" t="s">
        <v>33</v>
      </c>
      <c r="F41" s="44"/>
      <c r="G41" s="44"/>
      <c r="H41" s="125"/>
      <c r="I41" s="234">
        <v>6</v>
      </c>
      <c r="J41" s="215"/>
      <c r="K41" s="209"/>
      <c r="L41" s="209"/>
      <c r="M41" s="209"/>
      <c r="N41" s="209"/>
      <c r="O41" s="209"/>
      <c r="P41" s="209"/>
      <c r="Q41" s="209"/>
      <c r="R41" s="209"/>
      <c r="S41" s="209"/>
      <c r="T41" s="209"/>
      <c r="U41" s="209"/>
      <c r="V41" s="209"/>
      <c r="W41" s="209"/>
      <c r="X41" s="209"/>
      <c r="Y41" s="209"/>
      <c r="Z41" s="209"/>
      <c r="AA41" s="209"/>
      <c r="AB41" s="209"/>
      <c r="AC41" s="209"/>
      <c r="AD41" s="209"/>
    </row>
    <row r="42" spans="1:30" s="41" customFormat="1" ht="15" customHeight="1" x14ac:dyDescent="0.2">
      <c r="A42" s="209"/>
      <c r="B42" s="209"/>
      <c r="C42" s="209"/>
      <c r="D42" s="215"/>
      <c r="E42" s="49" t="s">
        <v>208</v>
      </c>
      <c r="F42" s="93" t="s">
        <v>146</v>
      </c>
      <c r="G42" s="51" t="s">
        <v>28</v>
      </c>
      <c r="H42" s="244">
        <v>210</v>
      </c>
      <c r="I42" s="224"/>
      <c r="J42" s="215"/>
      <c r="K42" s="209"/>
      <c r="L42" s="209"/>
      <c r="M42" s="209"/>
      <c r="N42" s="209"/>
      <c r="O42" s="209"/>
      <c r="P42" s="209"/>
      <c r="Q42" s="209"/>
      <c r="R42" s="209"/>
      <c r="S42" s="209"/>
      <c r="T42" s="209"/>
      <c r="U42" s="209"/>
      <c r="V42" s="209"/>
      <c r="W42" s="209"/>
      <c r="X42" s="209"/>
      <c r="Y42" s="209"/>
      <c r="Z42" s="209"/>
      <c r="AA42" s="209"/>
      <c r="AB42" s="209"/>
      <c r="AC42" s="209"/>
      <c r="AD42" s="209"/>
    </row>
    <row r="43" spans="1:30" ht="15" customHeight="1" x14ac:dyDescent="0.25">
      <c r="B43" s="208"/>
      <c r="C43" s="208"/>
      <c r="D43" s="214"/>
      <c r="E43" s="65" t="s">
        <v>209</v>
      </c>
      <c r="F43" s="50" t="s">
        <v>74</v>
      </c>
      <c r="G43" s="51" t="s">
        <v>34</v>
      </c>
      <c r="H43" s="246">
        <v>5800</v>
      </c>
    </row>
    <row r="44" spans="1:30" ht="15" customHeight="1" x14ac:dyDescent="0.25">
      <c r="B44" s="208"/>
      <c r="C44" s="208"/>
      <c r="D44" s="214"/>
      <c r="E44" s="66" t="s">
        <v>210</v>
      </c>
      <c r="F44" s="67" t="s">
        <v>76</v>
      </c>
      <c r="G44" s="51" t="s">
        <v>34</v>
      </c>
      <c r="H44" s="246">
        <v>8000</v>
      </c>
    </row>
    <row r="45" spans="1:30" ht="15" customHeight="1" x14ac:dyDescent="0.25">
      <c r="B45" s="208"/>
      <c r="C45" s="208"/>
      <c r="D45" s="214"/>
      <c r="E45" s="65" t="s">
        <v>211</v>
      </c>
      <c r="F45" s="50" t="s">
        <v>77</v>
      </c>
      <c r="G45" s="51" t="s">
        <v>34</v>
      </c>
      <c r="H45" s="246">
        <v>7500</v>
      </c>
    </row>
    <row r="46" spans="1:30" ht="15" customHeight="1" x14ac:dyDescent="0.25">
      <c r="B46" s="208"/>
      <c r="C46" s="208"/>
      <c r="D46" s="214"/>
      <c r="E46" s="49" t="s">
        <v>212</v>
      </c>
      <c r="F46" s="50" t="s">
        <v>75</v>
      </c>
      <c r="G46" s="51" t="s">
        <v>34</v>
      </c>
      <c r="H46" s="246">
        <v>7200</v>
      </c>
      <c r="I46" s="222"/>
    </row>
    <row r="47" spans="1:30" ht="15" customHeight="1" x14ac:dyDescent="0.25">
      <c r="B47" s="208"/>
      <c r="C47" s="208"/>
      <c r="D47" s="214"/>
      <c r="E47" s="49" t="s">
        <v>255</v>
      </c>
      <c r="F47" s="50" t="s">
        <v>256</v>
      </c>
      <c r="G47" s="51" t="s">
        <v>34</v>
      </c>
      <c r="H47" s="246">
        <v>11000</v>
      </c>
      <c r="I47" s="222"/>
    </row>
    <row r="48" spans="1:30" ht="15" customHeight="1" x14ac:dyDescent="0.25">
      <c r="B48" s="208"/>
      <c r="C48" s="208"/>
      <c r="D48" s="214"/>
      <c r="E48" s="49" t="s">
        <v>257</v>
      </c>
      <c r="F48" s="50" t="s">
        <v>258</v>
      </c>
      <c r="G48" s="51" t="s">
        <v>34</v>
      </c>
      <c r="H48" s="246">
        <v>5700</v>
      </c>
      <c r="I48" s="222"/>
    </row>
    <row r="49" spans="1:30" ht="15" customHeight="1" x14ac:dyDescent="0.2">
      <c r="B49" s="209"/>
      <c r="C49" s="209"/>
      <c r="D49" s="215"/>
      <c r="E49" s="68" t="s">
        <v>213</v>
      </c>
      <c r="F49" s="68" t="s">
        <v>86</v>
      </c>
      <c r="G49" s="51" t="s">
        <v>34</v>
      </c>
      <c r="H49" s="246">
        <v>7800</v>
      </c>
      <c r="I49" s="222"/>
    </row>
    <row r="50" spans="1:30" ht="15" customHeight="1" x14ac:dyDescent="0.2">
      <c r="B50" s="209"/>
      <c r="C50" s="209"/>
      <c r="D50" s="215"/>
      <c r="E50" s="49" t="s">
        <v>78</v>
      </c>
      <c r="F50" s="50" t="s">
        <v>79</v>
      </c>
      <c r="G50" s="51" t="s">
        <v>34</v>
      </c>
      <c r="H50" s="246">
        <v>2000</v>
      </c>
      <c r="I50" s="222"/>
    </row>
    <row r="51" spans="1:30" ht="15" customHeight="1" x14ac:dyDescent="0.2">
      <c r="B51" s="209"/>
      <c r="C51" s="209"/>
      <c r="D51" s="215"/>
      <c r="E51" s="49" t="s">
        <v>150</v>
      </c>
      <c r="F51" s="50" t="s">
        <v>85</v>
      </c>
      <c r="G51" s="51" t="s">
        <v>34</v>
      </c>
      <c r="H51" s="246">
        <v>1700</v>
      </c>
      <c r="I51" s="222"/>
    </row>
    <row r="52" spans="1:30" ht="15" customHeight="1" x14ac:dyDescent="0.2">
      <c r="B52" s="209"/>
      <c r="C52" s="209"/>
      <c r="D52" s="215"/>
      <c r="E52" s="49" t="s">
        <v>84</v>
      </c>
      <c r="F52" s="50" t="s">
        <v>83</v>
      </c>
      <c r="G52" s="51" t="s">
        <v>34</v>
      </c>
      <c r="H52" s="246">
        <v>3500</v>
      </c>
      <c r="I52" s="222"/>
    </row>
    <row r="53" spans="1:30" ht="15" customHeight="1" x14ac:dyDescent="0.2">
      <c r="B53" s="209"/>
      <c r="C53" s="209"/>
      <c r="D53" s="215"/>
      <c r="E53" s="49" t="s">
        <v>80</v>
      </c>
      <c r="F53" s="50" t="s">
        <v>81</v>
      </c>
      <c r="G53" s="51" t="s">
        <v>34</v>
      </c>
      <c r="H53" s="246">
        <v>1200</v>
      </c>
      <c r="I53" s="222"/>
    </row>
    <row r="54" spans="1:30" ht="15" customHeight="1" x14ac:dyDescent="0.2">
      <c r="B54" s="209"/>
      <c r="C54" s="209"/>
      <c r="D54" s="215"/>
      <c r="E54" s="49" t="s">
        <v>122</v>
      </c>
      <c r="F54" s="50" t="s">
        <v>82</v>
      </c>
      <c r="G54" s="51" t="s">
        <v>34</v>
      </c>
      <c r="H54" s="246">
        <v>1100</v>
      </c>
      <c r="I54" s="222"/>
    </row>
    <row r="55" spans="1:30" ht="15" customHeight="1" x14ac:dyDescent="0.2">
      <c r="B55" s="209"/>
      <c r="C55" s="209"/>
      <c r="D55" s="215"/>
      <c r="E55" s="49" t="s">
        <v>148</v>
      </c>
      <c r="F55" s="50" t="s">
        <v>149</v>
      </c>
      <c r="G55" s="51" t="s">
        <v>34</v>
      </c>
      <c r="H55" s="246">
        <v>1700</v>
      </c>
      <c r="I55" s="222"/>
    </row>
    <row r="56" spans="1:30" ht="15" customHeight="1" x14ac:dyDescent="0.2">
      <c r="B56" s="209"/>
      <c r="C56" s="209"/>
      <c r="D56" s="215"/>
      <c r="E56" s="49" t="s">
        <v>214</v>
      </c>
      <c r="F56" s="50" t="s">
        <v>147</v>
      </c>
      <c r="G56" s="51" t="s">
        <v>34</v>
      </c>
      <c r="H56" s="246">
        <v>1700</v>
      </c>
      <c r="I56" s="222"/>
    </row>
    <row r="57" spans="1:30" s="41" customFormat="1" ht="15" customHeight="1" x14ac:dyDescent="0.2">
      <c r="A57" s="209"/>
      <c r="B57" s="209"/>
      <c r="C57" s="209"/>
      <c r="D57" s="215"/>
      <c r="E57" s="96" t="s">
        <v>65</v>
      </c>
      <c r="F57" s="95" t="s">
        <v>62</v>
      </c>
      <c r="G57" s="61" t="s">
        <v>30</v>
      </c>
      <c r="H57" s="245">
        <v>155</v>
      </c>
      <c r="I57" s="224"/>
      <c r="J57" s="215"/>
      <c r="K57" s="209"/>
      <c r="L57" s="209"/>
      <c r="M57" s="209"/>
      <c r="N57" s="209"/>
      <c r="O57" s="209"/>
      <c r="P57" s="209"/>
      <c r="Q57" s="209"/>
      <c r="R57" s="209"/>
      <c r="S57" s="209"/>
      <c r="T57" s="209"/>
      <c r="U57" s="209"/>
      <c r="V57" s="209"/>
      <c r="W57" s="209"/>
      <c r="X57" s="209"/>
      <c r="Y57" s="209"/>
      <c r="Z57" s="209"/>
      <c r="AA57" s="209"/>
      <c r="AB57" s="209"/>
      <c r="AC57" s="209"/>
      <c r="AD57" s="209"/>
    </row>
    <row r="58" spans="1:30" s="41" customFormat="1" ht="15" customHeight="1" x14ac:dyDescent="0.2">
      <c r="A58" s="209"/>
      <c r="B58" s="209"/>
      <c r="C58" s="209"/>
      <c r="D58" s="215"/>
      <c r="E58" s="94" t="s">
        <v>155</v>
      </c>
      <c r="F58" s="95" t="s">
        <v>156</v>
      </c>
      <c r="G58" s="61" t="s">
        <v>30</v>
      </c>
      <c r="H58" s="245">
        <v>110</v>
      </c>
      <c r="I58" s="224"/>
      <c r="J58" s="215"/>
      <c r="K58" s="209"/>
      <c r="L58" s="209"/>
      <c r="M58" s="209"/>
      <c r="N58" s="209"/>
      <c r="O58" s="209"/>
      <c r="P58" s="209"/>
      <c r="Q58" s="209"/>
      <c r="R58" s="209"/>
      <c r="S58" s="209"/>
      <c r="T58" s="209"/>
      <c r="U58" s="209"/>
      <c r="V58" s="209"/>
      <c r="W58" s="209"/>
      <c r="X58" s="209"/>
      <c r="Y58" s="209"/>
      <c r="Z58" s="209"/>
      <c r="AA58" s="209"/>
      <c r="AB58" s="209"/>
      <c r="AC58" s="209"/>
      <c r="AD58" s="209"/>
    </row>
    <row r="59" spans="1:30" s="41" customFormat="1" ht="15" customHeight="1" x14ac:dyDescent="0.2">
      <c r="A59" s="209"/>
      <c r="B59" s="209"/>
      <c r="C59" s="209"/>
      <c r="D59" s="215"/>
      <c r="E59" s="94" t="s">
        <v>66</v>
      </c>
      <c r="F59" s="93" t="s">
        <v>63</v>
      </c>
      <c r="G59" s="51" t="s">
        <v>30</v>
      </c>
      <c r="H59" s="246">
        <v>125</v>
      </c>
      <c r="I59" s="224"/>
      <c r="J59" s="215"/>
      <c r="K59" s="209"/>
      <c r="L59" s="209"/>
      <c r="M59" s="209"/>
      <c r="N59" s="209"/>
      <c r="O59" s="209"/>
      <c r="P59" s="209"/>
      <c r="Q59" s="209"/>
      <c r="R59" s="209"/>
      <c r="S59" s="209"/>
      <c r="T59" s="209"/>
      <c r="U59" s="209"/>
      <c r="V59" s="209"/>
      <c r="W59" s="209"/>
      <c r="X59" s="209"/>
      <c r="Y59" s="209"/>
      <c r="Z59" s="209"/>
      <c r="AA59" s="209"/>
      <c r="AB59" s="209"/>
      <c r="AC59" s="209"/>
      <c r="AD59" s="209"/>
    </row>
    <row r="60" spans="1:30" s="41" customFormat="1" ht="15" customHeight="1" x14ac:dyDescent="0.2">
      <c r="A60" s="209"/>
      <c r="B60" s="209"/>
      <c r="C60" s="209"/>
      <c r="D60" s="215"/>
      <c r="E60" s="94" t="s">
        <v>67</v>
      </c>
      <c r="F60" s="93" t="s">
        <v>64</v>
      </c>
      <c r="G60" s="51" t="s">
        <v>30</v>
      </c>
      <c r="H60" s="246">
        <v>155</v>
      </c>
      <c r="I60" s="224"/>
      <c r="J60" s="215"/>
      <c r="K60" s="209"/>
      <c r="L60" s="209"/>
      <c r="M60" s="209"/>
      <c r="N60" s="209"/>
      <c r="O60" s="209"/>
      <c r="P60" s="209"/>
      <c r="Q60" s="209"/>
      <c r="R60" s="209"/>
      <c r="S60" s="209"/>
      <c r="T60" s="209"/>
      <c r="U60" s="209"/>
      <c r="V60" s="209"/>
      <c r="W60" s="209"/>
      <c r="X60" s="209"/>
      <c r="Y60" s="209"/>
      <c r="Z60" s="209"/>
      <c r="AA60" s="209"/>
      <c r="AB60" s="209"/>
      <c r="AC60" s="209"/>
      <c r="AD60" s="209"/>
    </row>
    <row r="61" spans="1:30" s="41" customFormat="1" ht="15" customHeight="1" x14ac:dyDescent="0.2">
      <c r="A61" s="209"/>
      <c r="B61" s="209"/>
      <c r="C61" s="209"/>
      <c r="D61" s="215"/>
      <c r="E61" s="94" t="s">
        <v>260</v>
      </c>
      <c r="F61" s="93" t="s">
        <v>259</v>
      </c>
      <c r="G61" s="51" t="s">
        <v>30</v>
      </c>
      <c r="H61" s="246">
        <v>275</v>
      </c>
      <c r="I61" s="224"/>
      <c r="J61" s="215"/>
      <c r="K61" s="209"/>
      <c r="L61" s="209"/>
      <c r="M61" s="209"/>
      <c r="N61" s="209"/>
      <c r="O61" s="209"/>
      <c r="P61" s="209"/>
      <c r="Q61" s="209"/>
      <c r="R61" s="209"/>
      <c r="S61" s="209"/>
      <c r="T61" s="209"/>
      <c r="U61" s="209"/>
      <c r="V61" s="209"/>
      <c r="W61" s="209"/>
      <c r="X61" s="209"/>
      <c r="Y61" s="209"/>
      <c r="Z61" s="209"/>
      <c r="AA61" s="209"/>
      <c r="AB61" s="209"/>
      <c r="AC61" s="209"/>
      <c r="AD61" s="209"/>
    </row>
    <row r="62" spans="1:30" s="41" customFormat="1" ht="15" customHeight="1" x14ac:dyDescent="0.2">
      <c r="A62" s="209"/>
      <c r="B62" s="209"/>
      <c r="C62" s="209"/>
      <c r="D62" s="215"/>
      <c r="E62" s="94" t="s">
        <v>71</v>
      </c>
      <c r="F62" s="93" t="s">
        <v>68</v>
      </c>
      <c r="G62" s="51" t="s">
        <v>34</v>
      </c>
      <c r="H62" s="246">
        <v>1300</v>
      </c>
      <c r="I62" s="224"/>
      <c r="J62" s="215"/>
      <c r="K62" s="209"/>
      <c r="L62" s="209"/>
      <c r="M62" s="209"/>
      <c r="N62" s="209"/>
      <c r="O62" s="209"/>
      <c r="P62" s="209"/>
      <c r="Q62" s="209"/>
      <c r="R62" s="209"/>
      <c r="S62" s="209"/>
      <c r="T62" s="209"/>
      <c r="U62" s="209"/>
      <c r="V62" s="209"/>
      <c r="W62" s="209"/>
      <c r="X62" s="209"/>
      <c r="Y62" s="209"/>
      <c r="Z62" s="209"/>
      <c r="AA62" s="209"/>
      <c r="AB62" s="209"/>
      <c r="AC62" s="209"/>
      <c r="AD62" s="209"/>
    </row>
    <row r="63" spans="1:30" s="41" customFormat="1" ht="15" customHeight="1" x14ac:dyDescent="0.2">
      <c r="A63" s="209"/>
      <c r="B63" s="209"/>
      <c r="C63" s="209"/>
      <c r="D63" s="215"/>
      <c r="E63" s="94" t="s">
        <v>158</v>
      </c>
      <c r="F63" s="93" t="s">
        <v>157</v>
      </c>
      <c r="G63" s="51" t="s">
        <v>34</v>
      </c>
      <c r="H63" s="246">
        <v>1400</v>
      </c>
      <c r="I63" s="224"/>
      <c r="J63" s="215"/>
      <c r="K63" s="209"/>
      <c r="L63" s="209"/>
      <c r="M63" s="209"/>
      <c r="N63" s="209"/>
      <c r="O63" s="209"/>
      <c r="P63" s="209"/>
      <c r="Q63" s="209"/>
      <c r="R63" s="209"/>
      <c r="S63" s="209"/>
      <c r="T63" s="209"/>
      <c r="U63" s="209"/>
      <c r="V63" s="209"/>
      <c r="W63" s="209"/>
      <c r="X63" s="209"/>
      <c r="Y63" s="209"/>
      <c r="Z63" s="209"/>
      <c r="AA63" s="209"/>
      <c r="AB63" s="209"/>
      <c r="AC63" s="209"/>
      <c r="AD63" s="209"/>
    </row>
    <row r="64" spans="1:30" s="41" customFormat="1" ht="15" customHeight="1" x14ac:dyDescent="0.2">
      <c r="A64" s="209"/>
      <c r="B64" s="209"/>
      <c r="C64" s="209"/>
      <c r="D64" s="215"/>
      <c r="E64" s="94" t="s">
        <v>72</v>
      </c>
      <c r="F64" s="93" t="s">
        <v>69</v>
      </c>
      <c r="G64" s="51" t="s">
        <v>34</v>
      </c>
      <c r="H64" s="246">
        <v>1500</v>
      </c>
      <c r="I64" s="224"/>
      <c r="J64" s="215"/>
      <c r="K64" s="209"/>
      <c r="L64" s="209"/>
      <c r="M64" s="209"/>
      <c r="N64" s="209"/>
      <c r="O64" s="209"/>
      <c r="P64" s="209"/>
      <c r="Q64" s="209"/>
      <c r="R64" s="209"/>
      <c r="S64" s="209"/>
      <c r="T64" s="209"/>
      <c r="U64" s="209"/>
      <c r="V64" s="209"/>
      <c r="W64" s="209"/>
      <c r="X64" s="209"/>
      <c r="Y64" s="209"/>
      <c r="Z64" s="209"/>
      <c r="AA64" s="209"/>
      <c r="AB64" s="209"/>
      <c r="AC64" s="209"/>
      <c r="AD64" s="209"/>
    </row>
    <row r="65" spans="1:30" s="41" customFormat="1" ht="15" customHeight="1" x14ac:dyDescent="0.2">
      <c r="A65" s="209"/>
      <c r="B65" s="209"/>
      <c r="C65" s="209"/>
      <c r="D65" s="215"/>
      <c r="E65" s="94" t="s">
        <v>73</v>
      </c>
      <c r="F65" s="93" t="s">
        <v>70</v>
      </c>
      <c r="G65" s="51" t="s">
        <v>34</v>
      </c>
      <c r="H65" s="246">
        <v>1700</v>
      </c>
      <c r="I65" s="224"/>
      <c r="J65" s="215"/>
      <c r="K65" s="209"/>
      <c r="L65" s="209"/>
      <c r="M65" s="209"/>
      <c r="N65" s="209"/>
      <c r="O65" s="209"/>
      <c r="P65" s="209"/>
      <c r="Q65" s="209"/>
      <c r="R65" s="209"/>
      <c r="S65" s="209"/>
      <c r="T65" s="209"/>
      <c r="U65" s="209"/>
      <c r="V65" s="209"/>
      <c r="W65" s="209"/>
      <c r="X65" s="209"/>
      <c r="Y65" s="209"/>
      <c r="Z65" s="209"/>
      <c r="AA65" s="209"/>
      <c r="AB65" s="209"/>
      <c r="AC65" s="209"/>
      <c r="AD65" s="209"/>
    </row>
    <row r="66" spans="1:30" s="41" customFormat="1" ht="15" customHeight="1" x14ac:dyDescent="0.2">
      <c r="A66" s="209"/>
      <c r="B66" s="209"/>
      <c r="C66" s="209"/>
      <c r="D66" s="215"/>
      <c r="E66" s="92" t="s">
        <v>89</v>
      </c>
      <c r="F66" s="93" t="s">
        <v>88</v>
      </c>
      <c r="G66" s="51" t="s">
        <v>28</v>
      </c>
      <c r="H66" s="246">
        <v>145</v>
      </c>
      <c r="I66" s="225"/>
      <c r="J66" s="215"/>
      <c r="K66" s="209"/>
      <c r="L66" s="209"/>
      <c r="M66" s="209"/>
      <c r="N66" s="209"/>
      <c r="O66" s="209"/>
      <c r="P66" s="209"/>
      <c r="Q66" s="209"/>
      <c r="R66" s="209"/>
      <c r="S66" s="209"/>
      <c r="T66" s="209"/>
      <c r="U66" s="209"/>
      <c r="V66" s="209"/>
      <c r="W66" s="209"/>
      <c r="X66" s="209"/>
      <c r="Y66" s="209"/>
      <c r="Z66" s="209"/>
      <c r="AA66" s="209"/>
      <c r="AB66" s="209"/>
      <c r="AC66" s="209"/>
      <c r="AD66" s="209"/>
    </row>
    <row r="67" spans="1:30" s="41" customFormat="1" ht="15" customHeight="1" x14ac:dyDescent="0.2">
      <c r="A67" s="209"/>
      <c r="B67" s="209"/>
      <c r="C67" s="209"/>
      <c r="D67" s="215"/>
      <c r="E67" s="92" t="s">
        <v>159</v>
      </c>
      <c r="F67" s="93" t="s">
        <v>160</v>
      </c>
      <c r="G67" s="51" t="s">
        <v>30</v>
      </c>
      <c r="H67" s="313">
        <v>55</v>
      </c>
      <c r="I67" s="225"/>
      <c r="J67" s="215"/>
      <c r="K67" s="209"/>
      <c r="L67" s="209"/>
      <c r="M67" s="209"/>
      <c r="N67" s="209"/>
      <c r="O67" s="209"/>
      <c r="P67" s="209"/>
      <c r="Q67" s="209"/>
      <c r="R67" s="209"/>
      <c r="S67" s="209"/>
      <c r="T67" s="209"/>
      <c r="U67" s="209"/>
      <c r="V67" s="209"/>
      <c r="W67" s="209"/>
      <c r="X67" s="209"/>
      <c r="Y67" s="209"/>
      <c r="Z67" s="209"/>
      <c r="AA67" s="209"/>
      <c r="AB67" s="209"/>
      <c r="AC67" s="209"/>
      <c r="AD67" s="209"/>
    </row>
    <row r="68" spans="1:30" s="41" customFormat="1" ht="18.75" customHeight="1" x14ac:dyDescent="0.2">
      <c r="A68" s="209"/>
      <c r="B68" s="207"/>
      <c r="C68" s="207"/>
      <c r="D68" s="213"/>
      <c r="E68" s="43" t="s">
        <v>35</v>
      </c>
      <c r="F68" s="44"/>
      <c r="G68" s="44"/>
      <c r="H68" s="125"/>
      <c r="I68" s="221"/>
      <c r="J68" s="215"/>
      <c r="K68" s="209"/>
      <c r="L68" s="209"/>
      <c r="M68" s="209"/>
      <c r="N68" s="209"/>
      <c r="O68" s="209"/>
      <c r="P68" s="209"/>
      <c r="Q68" s="209"/>
      <c r="R68" s="209"/>
      <c r="S68" s="209"/>
      <c r="T68" s="209"/>
      <c r="U68" s="209"/>
      <c r="V68" s="209"/>
      <c r="W68" s="209"/>
      <c r="X68" s="209"/>
      <c r="Y68" s="209"/>
      <c r="Z68" s="209"/>
      <c r="AA68" s="209"/>
      <c r="AB68" s="209"/>
      <c r="AC68" s="209"/>
      <c r="AD68" s="209"/>
    </row>
    <row r="69" spans="1:30" s="41" customFormat="1" ht="15" customHeight="1" x14ac:dyDescent="0.2">
      <c r="A69" s="209"/>
      <c r="B69" s="209"/>
      <c r="C69" s="209"/>
      <c r="D69" s="215"/>
      <c r="E69" s="54" t="s">
        <v>92</v>
      </c>
      <c r="F69" s="47" t="s">
        <v>125</v>
      </c>
      <c r="G69" s="48" t="s">
        <v>30</v>
      </c>
      <c r="H69" s="315">
        <v>38</v>
      </c>
      <c r="I69" s="224"/>
      <c r="J69" s="215"/>
      <c r="K69" s="209"/>
      <c r="L69" s="209"/>
      <c r="M69" s="209"/>
      <c r="N69" s="209"/>
      <c r="O69" s="209"/>
      <c r="P69" s="209"/>
      <c r="Q69" s="209"/>
      <c r="R69" s="209"/>
      <c r="S69" s="209"/>
      <c r="T69" s="209"/>
      <c r="U69" s="209"/>
      <c r="V69" s="209"/>
      <c r="W69" s="209"/>
      <c r="X69" s="209"/>
      <c r="Y69" s="209"/>
      <c r="Z69" s="209"/>
      <c r="AA69" s="209"/>
      <c r="AB69" s="209"/>
      <c r="AC69" s="209"/>
      <c r="AD69" s="209"/>
    </row>
    <row r="70" spans="1:30" s="41" customFormat="1" ht="15" customHeight="1" x14ac:dyDescent="0.2">
      <c r="A70" s="209"/>
      <c r="B70" s="209"/>
      <c r="C70" s="209"/>
      <c r="D70" s="215"/>
      <c r="E70" s="49" t="s">
        <v>129</v>
      </c>
      <c r="F70" s="50" t="s">
        <v>128</v>
      </c>
      <c r="G70" s="51" t="s">
        <v>34</v>
      </c>
      <c r="H70" s="246">
        <v>4800</v>
      </c>
      <c r="I70" s="224"/>
      <c r="J70" s="215"/>
      <c r="K70" s="209"/>
      <c r="L70" s="209"/>
      <c r="M70" s="209"/>
      <c r="N70" s="209"/>
      <c r="O70" s="209"/>
      <c r="P70" s="209"/>
      <c r="Q70" s="209"/>
      <c r="R70" s="209"/>
      <c r="S70" s="209"/>
      <c r="T70" s="209"/>
      <c r="U70" s="209"/>
      <c r="V70" s="209"/>
      <c r="W70" s="209"/>
      <c r="X70" s="209"/>
      <c r="Y70" s="209"/>
      <c r="Z70" s="209"/>
      <c r="AA70" s="209"/>
      <c r="AB70" s="209"/>
      <c r="AC70" s="209"/>
      <c r="AD70" s="209"/>
    </row>
    <row r="71" spans="1:30" s="41" customFormat="1" ht="15" customHeight="1" x14ac:dyDescent="0.2">
      <c r="A71" s="209"/>
      <c r="B71" s="209"/>
      <c r="C71" s="209"/>
      <c r="D71" s="215"/>
      <c r="E71" s="49" t="s">
        <v>127</v>
      </c>
      <c r="F71" s="50" t="s">
        <v>126</v>
      </c>
      <c r="G71" s="51" t="s">
        <v>34</v>
      </c>
      <c r="H71" s="246">
        <v>2300</v>
      </c>
      <c r="I71" s="225"/>
      <c r="J71" s="215"/>
      <c r="K71" s="209"/>
      <c r="L71" s="209"/>
      <c r="M71" s="209"/>
      <c r="N71" s="209"/>
      <c r="O71" s="209"/>
      <c r="P71" s="209"/>
      <c r="Q71" s="209"/>
      <c r="R71" s="209"/>
      <c r="S71" s="209"/>
      <c r="T71" s="209"/>
      <c r="U71" s="209"/>
      <c r="V71" s="209"/>
      <c r="W71" s="209"/>
      <c r="X71" s="209"/>
      <c r="Y71" s="209"/>
      <c r="Z71" s="209"/>
      <c r="AA71" s="209"/>
      <c r="AB71" s="209"/>
      <c r="AC71" s="209"/>
      <c r="AD71" s="209"/>
    </row>
    <row r="72" spans="1:30" s="41" customFormat="1" ht="15" customHeight="1" x14ac:dyDescent="0.2">
      <c r="A72" s="209"/>
      <c r="B72" s="209"/>
      <c r="C72" s="209"/>
      <c r="D72" s="215"/>
      <c r="E72" s="49" t="s">
        <v>154</v>
      </c>
      <c r="F72" s="50" t="s">
        <v>130</v>
      </c>
      <c r="G72" s="51" t="s">
        <v>34</v>
      </c>
      <c r="H72" s="246">
        <v>2600</v>
      </c>
      <c r="I72" s="225"/>
      <c r="J72" s="215"/>
      <c r="K72" s="209"/>
      <c r="L72" s="209"/>
      <c r="M72" s="209"/>
      <c r="N72" s="209"/>
      <c r="O72" s="209"/>
      <c r="P72" s="209"/>
      <c r="Q72" s="209"/>
      <c r="R72" s="209"/>
      <c r="S72" s="209"/>
      <c r="T72" s="209"/>
      <c r="U72" s="209"/>
      <c r="V72" s="209"/>
      <c r="W72" s="209"/>
      <c r="X72" s="209"/>
      <c r="Y72" s="209"/>
      <c r="Z72" s="209"/>
      <c r="AA72" s="209"/>
      <c r="AB72" s="209"/>
      <c r="AC72" s="209"/>
      <c r="AD72" s="209"/>
    </row>
    <row r="73" spans="1:30" s="41" customFormat="1" ht="15" customHeight="1" x14ac:dyDescent="0.2">
      <c r="A73" s="209"/>
      <c r="B73" s="209"/>
      <c r="C73" s="209"/>
      <c r="D73" s="215"/>
      <c r="E73" s="70" t="s">
        <v>261</v>
      </c>
      <c r="F73" s="71" t="s">
        <v>262</v>
      </c>
      <c r="G73" s="58" t="s">
        <v>30</v>
      </c>
      <c r="H73" s="316">
        <v>10</v>
      </c>
      <c r="I73" s="225"/>
      <c r="J73" s="215"/>
      <c r="K73" s="209"/>
      <c r="L73" s="209"/>
      <c r="M73" s="209"/>
      <c r="N73" s="209"/>
      <c r="O73" s="209"/>
      <c r="P73" s="209"/>
      <c r="Q73" s="209"/>
      <c r="R73" s="209"/>
      <c r="S73" s="209"/>
      <c r="T73" s="209"/>
      <c r="U73" s="209"/>
      <c r="V73" s="209"/>
      <c r="W73" s="209"/>
      <c r="X73" s="209"/>
      <c r="Y73" s="209"/>
      <c r="Z73" s="209"/>
      <c r="AA73" s="209"/>
      <c r="AB73" s="209"/>
      <c r="AC73" s="209"/>
      <c r="AD73" s="209"/>
    </row>
    <row r="74" spans="1:30" s="41" customFormat="1" ht="18.75" customHeight="1" x14ac:dyDescent="0.2">
      <c r="A74" s="209"/>
      <c r="B74" s="207"/>
      <c r="C74" s="207"/>
      <c r="D74" s="213"/>
      <c r="E74" s="43" t="s">
        <v>36</v>
      </c>
      <c r="F74" s="44"/>
      <c r="G74" s="44"/>
      <c r="H74" s="125"/>
      <c r="I74" s="221"/>
      <c r="J74" s="215"/>
      <c r="K74" s="209"/>
      <c r="L74" s="209"/>
      <c r="M74" s="209"/>
      <c r="N74" s="209"/>
      <c r="O74" s="209"/>
      <c r="P74" s="209"/>
      <c r="Q74" s="209"/>
      <c r="R74" s="209"/>
      <c r="S74" s="209"/>
      <c r="T74" s="209"/>
      <c r="U74" s="209"/>
      <c r="V74" s="209"/>
      <c r="W74" s="209"/>
      <c r="X74" s="209"/>
      <c r="Y74" s="209"/>
      <c r="Z74" s="209"/>
      <c r="AA74" s="209"/>
      <c r="AB74" s="209"/>
      <c r="AC74" s="209"/>
      <c r="AD74" s="209"/>
    </row>
    <row r="75" spans="1:30" s="41" customFormat="1" ht="15" customHeight="1" x14ac:dyDescent="0.2">
      <c r="A75" s="209"/>
      <c r="B75" s="209"/>
      <c r="C75" s="209"/>
      <c r="D75" s="215"/>
      <c r="E75" s="72" t="s">
        <v>90</v>
      </c>
      <c r="F75" s="73" t="s">
        <v>123</v>
      </c>
      <c r="G75" s="74" t="s">
        <v>30</v>
      </c>
      <c r="H75" s="129">
        <v>7</v>
      </c>
      <c r="I75" s="224"/>
      <c r="J75" s="215"/>
      <c r="K75" s="209"/>
      <c r="L75" s="209"/>
      <c r="M75" s="209"/>
      <c r="N75" s="209"/>
      <c r="O75" s="209"/>
      <c r="P75" s="209"/>
      <c r="Q75" s="209"/>
      <c r="R75" s="209"/>
      <c r="S75" s="209"/>
      <c r="T75" s="209"/>
      <c r="U75" s="209"/>
      <c r="V75" s="209"/>
      <c r="W75" s="209"/>
      <c r="X75" s="209"/>
      <c r="Y75" s="209"/>
      <c r="Z75" s="209"/>
      <c r="AA75" s="209"/>
      <c r="AB75" s="209"/>
      <c r="AC75" s="209"/>
      <c r="AD75" s="209"/>
    </row>
    <row r="76" spans="1:30" s="41" customFormat="1" ht="15" customHeight="1" x14ac:dyDescent="0.2">
      <c r="A76" s="209"/>
      <c r="B76" s="209"/>
      <c r="C76" s="209"/>
      <c r="D76" s="215"/>
      <c r="E76" s="75" t="s">
        <v>91</v>
      </c>
      <c r="F76" s="76" t="s">
        <v>124</v>
      </c>
      <c r="G76" s="77" t="s">
        <v>34</v>
      </c>
      <c r="H76" s="317">
        <v>200</v>
      </c>
      <c r="I76" s="224"/>
      <c r="J76" s="215"/>
      <c r="K76" s="209"/>
      <c r="L76" s="209"/>
      <c r="M76" s="209"/>
      <c r="N76" s="209"/>
      <c r="O76" s="209"/>
      <c r="P76" s="209"/>
      <c r="Q76" s="209"/>
      <c r="R76" s="209"/>
      <c r="S76" s="209"/>
      <c r="T76" s="209"/>
      <c r="U76" s="209"/>
      <c r="V76" s="209"/>
      <c r="W76" s="209"/>
      <c r="X76" s="209"/>
      <c r="Y76" s="209"/>
      <c r="Z76" s="209"/>
      <c r="AA76" s="209"/>
      <c r="AB76" s="209"/>
      <c r="AC76" s="209"/>
      <c r="AD76" s="209"/>
    </row>
    <row r="77" spans="1:30" s="41" customFormat="1" ht="15" customHeight="1" x14ac:dyDescent="0.2">
      <c r="A77" s="209"/>
      <c r="B77" s="209"/>
      <c r="C77" s="209"/>
      <c r="D77" s="215"/>
      <c r="E77" s="59" t="s">
        <v>96</v>
      </c>
      <c r="F77" s="60" t="s">
        <v>132</v>
      </c>
      <c r="G77" s="61" t="s">
        <v>30</v>
      </c>
      <c r="H77" s="128">
        <v>55</v>
      </c>
      <c r="I77" s="224"/>
      <c r="J77" s="215"/>
      <c r="K77" s="209"/>
      <c r="L77" s="209"/>
      <c r="M77" s="209"/>
      <c r="N77" s="209"/>
      <c r="O77" s="209"/>
      <c r="P77" s="209"/>
      <c r="Q77" s="209"/>
      <c r="R77" s="209"/>
      <c r="S77" s="209"/>
      <c r="T77" s="209"/>
      <c r="U77" s="209"/>
      <c r="V77" s="209"/>
      <c r="W77" s="209"/>
      <c r="X77" s="209"/>
      <c r="Y77" s="209"/>
      <c r="Z77" s="209"/>
      <c r="AA77" s="209"/>
      <c r="AB77" s="209"/>
      <c r="AC77" s="209"/>
      <c r="AD77" s="209"/>
    </row>
    <row r="78" spans="1:30" s="41" customFormat="1" ht="15" customHeight="1" x14ac:dyDescent="0.2">
      <c r="A78" s="209"/>
      <c r="B78" s="209"/>
      <c r="C78" s="209"/>
      <c r="D78" s="215"/>
      <c r="E78" s="49" t="s">
        <v>95</v>
      </c>
      <c r="F78" s="50" t="s">
        <v>94</v>
      </c>
      <c r="G78" s="51" t="s">
        <v>30</v>
      </c>
      <c r="H78" s="127">
        <v>85</v>
      </c>
      <c r="I78" s="224"/>
      <c r="J78" s="215"/>
      <c r="K78" s="209"/>
      <c r="L78" s="209"/>
      <c r="M78" s="209"/>
      <c r="N78" s="209"/>
      <c r="O78" s="209"/>
      <c r="P78" s="209"/>
      <c r="Q78" s="209"/>
      <c r="R78" s="209"/>
      <c r="S78" s="209"/>
      <c r="T78" s="209"/>
      <c r="U78" s="209"/>
      <c r="V78" s="209"/>
      <c r="W78" s="209"/>
      <c r="X78" s="209"/>
      <c r="Y78" s="209"/>
      <c r="Z78" s="209"/>
      <c r="AA78" s="209"/>
      <c r="AB78" s="209"/>
      <c r="AC78" s="209"/>
      <c r="AD78" s="209"/>
    </row>
    <row r="79" spans="1:30" s="41" customFormat="1" ht="15" customHeight="1" x14ac:dyDescent="0.2">
      <c r="A79" s="209"/>
      <c r="B79" s="209"/>
      <c r="C79" s="209"/>
      <c r="D79" s="215"/>
      <c r="E79" s="49" t="s">
        <v>144</v>
      </c>
      <c r="F79" s="50" t="s">
        <v>145</v>
      </c>
      <c r="G79" s="51" t="s">
        <v>30</v>
      </c>
      <c r="H79" s="244">
        <v>120</v>
      </c>
      <c r="I79" s="224"/>
      <c r="J79" s="215"/>
      <c r="K79" s="209"/>
      <c r="L79" s="209"/>
      <c r="M79" s="209"/>
      <c r="N79" s="209"/>
      <c r="O79" s="209"/>
      <c r="P79" s="209"/>
      <c r="Q79" s="209"/>
      <c r="R79" s="209"/>
      <c r="S79" s="209"/>
      <c r="T79" s="209"/>
      <c r="U79" s="209"/>
      <c r="V79" s="209"/>
      <c r="W79" s="209"/>
      <c r="X79" s="209"/>
      <c r="Y79" s="209"/>
      <c r="Z79" s="209"/>
      <c r="AA79" s="209"/>
      <c r="AB79" s="209"/>
      <c r="AC79" s="209"/>
      <c r="AD79" s="209"/>
    </row>
    <row r="80" spans="1:30" s="41" customFormat="1" ht="15" customHeight="1" x14ac:dyDescent="0.2">
      <c r="A80" s="209"/>
      <c r="B80" s="209"/>
      <c r="C80" s="209"/>
      <c r="D80" s="215"/>
      <c r="E80" s="59" t="s">
        <v>93</v>
      </c>
      <c r="F80" s="60" t="s">
        <v>131</v>
      </c>
      <c r="G80" s="61" t="s">
        <v>30</v>
      </c>
      <c r="H80" s="128">
        <v>12</v>
      </c>
      <c r="I80" s="224"/>
      <c r="J80" s="215"/>
      <c r="K80" s="209"/>
      <c r="L80" s="209"/>
      <c r="M80" s="209"/>
      <c r="N80" s="209"/>
      <c r="O80" s="209"/>
      <c r="P80" s="209"/>
      <c r="Q80" s="209"/>
      <c r="R80" s="209"/>
      <c r="S80" s="209"/>
      <c r="T80" s="209"/>
      <c r="U80" s="209"/>
      <c r="V80" s="209"/>
      <c r="W80" s="209"/>
      <c r="X80" s="209"/>
      <c r="Y80" s="209"/>
      <c r="Z80" s="209"/>
      <c r="AA80" s="209"/>
      <c r="AB80" s="209"/>
      <c r="AC80" s="209"/>
      <c r="AD80" s="209"/>
    </row>
    <row r="81" spans="1:30" s="41" customFormat="1" ht="15" customHeight="1" x14ac:dyDescent="0.2">
      <c r="A81" s="209"/>
      <c r="B81" s="209"/>
      <c r="C81" s="209"/>
      <c r="D81" s="215"/>
      <c r="E81" s="59" t="s">
        <v>161</v>
      </c>
      <c r="F81" s="60" t="s">
        <v>162</v>
      </c>
      <c r="G81" s="61" t="s">
        <v>30</v>
      </c>
      <c r="H81" s="128">
        <v>7</v>
      </c>
      <c r="I81" s="224"/>
      <c r="J81" s="215"/>
      <c r="K81" s="209"/>
      <c r="L81" s="209"/>
      <c r="M81" s="209"/>
      <c r="N81" s="209"/>
      <c r="O81" s="209"/>
      <c r="P81" s="209"/>
      <c r="Q81" s="209"/>
      <c r="R81" s="209"/>
      <c r="S81" s="209"/>
      <c r="T81" s="209"/>
      <c r="U81" s="209"/>
      <c r="V81" s="209"/>
      <c r="W81" s="209"/>
      <c r="X81" s="209"/>
      <c r="Y81" s="209"/>
      <c r="Z81" s="209"/>
      <c r="AA81" s="209"/>
      <c r="AB81" s="209"/>
      <c r="AC81" s="209"/>
      <c r="AD81" s="209"/>
    </row>
    <row r="82" spans="1:30" s="41" customFormat="1" ht="15" customHeight="1" x14ac:dyDescent="0.2">
      <c r="A82" s="209"/>
      <c r="B82" s="209"/>
      <c r="C82" s="209"/>
      <c r="D82" s="215"/>
      <c r="E82" s="75" t="s">
        <v>263</v>
      </c>
      <c r="F82" s="76" t="s">
        <v>264</v>
      </c>
      <c r="G82" s="77" t="s">
        <v>30</v>
      </c>
      <c r="H82" s="130">
        <v>11</v>
      </c>
      <c r="I82" s="225"/>
      <c r="J82" s="215"/>
      <c r="K82" s="209"/>
      <c r="L82" s="209"/>
      <c r="M82" s="209"/>
      <c r="N82" s="209"/>
      <c r="O82" s="209"/>
      <c r="P82" s="209"/>
      <c r="Q82" s="209"/>
      <c r="R82" s="209"/>
      <c r="S82" s="209"/>
      <c r="T82" s="209"/>
      <c r="U82" s="209"/>
      <c r="V82" s="209"/>
      <c r="W82" s="209"/>
      <c r="X82" s="209"/>
      <c r="Y82" s="209"/>
      <c r="Z82" s="209"/>
      <c r="AA82" s="209"/>
      <c r="AB82" s="209"/>
      <c r="AC82" s="209"/>
      <c r="AD82" s="209"/>
    </row>
    <row r="83" spans="1:30" s="41" customFormat="1" ht="15" customHeight="1" x14ac:dyDescent="0.2">
      <c r="A83" s="209"/>
      <c r="B83" s="209"/>
      <c r="C83" s="209"/>
      <c r="D83" s="215"/>
      <c r="E83" s="98" t="s">
        <v>265</v>
      </c>
      <c r="F83" s="99" t="s">
        <v>266</v>
      </c>
      <c r="G83" s="100" t="s">
        <v>30</v>
      </c>
      <c r="H83" s="301">
        <v>46</v>
      </c>
      <c r="I83" s="225"/>
      <c r="J83" s="215"/>
      <c r="K83" s="209"/>
      <c r="L83" s="209"/>
      <c r="M83" s="209"/>
      <c r="N83" s="209"/>
      <c r="O83" s="209"/>
      <c r="P83" s="209"/>
      <c r="Q83" s="209"/>
      <c r="R83" s="209"/>
      <c r="S83" s="209"/>
      <c r="T83" s="209"/>
      <c r="U83" s="209"/>
      <c r="V83" s="209"/>
      <c r="W83" s="209"/>
      <c r="X83" s="209"/>
      <c r="Y83" s="209"/>
      <c r="Z83" s="209"/>
      <c r="AA83" s="209"/>
      <c r="AB83" s="209"/>
      <c r="AC83" s="209"/>
      <c r="AD83" s="209"/>
    </row>
    <row r="84" spans="1:30" s="41" customFormat="1" ht="15" customHeight="1" x14ac:dyDescent="0.2">
      <c r="A84" s="209"/>
      <c r="B84" s="209"/>
      <c r="C84" s="209"/>
      <c r="D84" s="215"/>
      <c r="E84" s="49" t="s">
        <v>99</v>
      </c>
      <c r="F84" s="69" t="s">
        <v>97</v>
      </c>
      <c r="G84" s="51" t="s">
        <v>37</v>
      </c>
      <c r="H84" s="127">
        <v>22</v>
      </c>
      <c r="I84" s="224"/>
      <c r="J84" s="215"/>
      <c r="K84" s="209"/>
      <c r="L84" s="209"/>
      <c r="M84" s="209"/>
      <c r="N84" s="209"/>
      <c r="O84" s="209"/>
      <c r="P84" s="209"/>
      <c r="Q84" s="209"/>
      <c r="R84" s="209"/>
      <c r="S84" s="209"/>
      <c r="T84" s="209"/>
      <c r="U84" s="209"/>
      <c r="V84" s="209"/>
      <c r="W84" s="209"/>
      <c r="X84" s="209"/>
      <c r="Y84" s="209"/>
      <c r="Z84" s="209"/>
      <c r="AA84" s="209"/>
      <c r="AB84" s="209"/>
      <c r="AC84" s="209"/>
      <c r="AD84" s="209"/>
    </row>
    <row r="85" spans="1:30" s="41" customFormat="1" ht="15" customHeight="1" x14ac:dyDescent="0.2">
      <c r="A85" s="209"/>
      <c r="B85" s="209"/>
      <c r="C85" s="209"/>
      <c r="D85" s="215"/>
      <c r="E85" s="94" t="s">
        <v>100</v>
      </c>
      <c r="F85" s="50" t="s">
        <v>98</v>
      </c>
      <c r="G85" s="51" t="s">
        <v>37</v>
      </c>
      <c r="H85" s="127">
        <v>24</v>
      </c>
      <c r="I85" s="225"/>
      <c r="J85" s="215"/>
      <c r="K85" s="209"/>
      <c r="L85" s="209"/>
      <c r="M85" s="209"/>
      <c r="N85" s="209"/>
      <c r="O85" s="209"/>
      <c r="P85" s="209"/>
      <c r="Q85" s="209"/>
      <c r="R85" s="209"/>
      <c r="S85" s="209"/>
      <c r="T85" s="209"/>
      <c r="U85" s="209"/>
      <c r="V85" s="209"/>
      <c r="W85" s="209"/>
      <c r="X85" s="209"/>
      <c r="Y85" s="209"/>
      <c r="Z85" s="209"/>
      <c r="AA85" s="209"/>
      <c r="AB85" s="209"/>
      <c r="AC85" s="209"/>
      <c r="AD85" s="209"/>
    </row>
    <row r="86" spans="1:30" s="41" customFormat="1" ht="15" customHeight="1" x14ac:dyDescent="0.2">
      <c r="A86" s="209"/>
      <c r="B86" s="209"/>
      <c r="C86" s="209"/>
      <c r="D86" s="215"/>
      <c r="E86" s="49" t="s">
        <v>101</v>
      </c>
      <c r="F86" s="50" t="s">
        <v>133</v>
      </c>
      <c r="G86" s="51" t="s">
        <v>37</v>
      </c>
      <c r="H86" s="127">
        <v>36</v>
      </c>
      <c r="I86" s="224"/>
      <c r="J86" s="215"/>
      <c r="K86" s="209"/>
      <c r="L86" s="209"/>
      <c r="M86" s="209"/>
      <c r="N86" s="209"/>
      <c r="O86" s="209"/>
      <c r="P86" s="209"/>
      <c r="Q86" s="209"/>
      <c r="R86" s="209"/>
      <c r="S86" s="209"/>
      <c r="T86" s="209"/>
      <c r="U86" s="209"/>
      <c r="V86" s="209"/>
      <c r="W86" s="209"/>
      <c r="X86" s="209"/>
      <c r="Y86" s="209"/>
      <c r="Z86" s="209"/>
      <c r="AA86" s="209"/>
      <c r="AB86" s="209"/>
      <c r="AC86" s="209"/>
      <c r="AD86" s="209"/>
    </row>
    <row r="87" spans="1:30" s="41" customFormat="1" ht="15" customHeight="1" x14ac:dyDescent="0.2">
      <c r="A87" s="209"/>
      <c r="B87" s="209"/>
      <c r="C87" s="209"/>
      <c r="D87" s="215"/>
      <c r="E87" s="49" t="s">
        <v>163</v>
      </c>
      <c r="F87" s="50" t="s">
        <v>164</v>
      </c>
      <c r="G87" s="51" t="s">
        <v>37</v>
      </c>
      <c r="H87" s="127">
        <v>44</v>
      </c>
      <c r="I87" s="224"/>
      <c r="J87" s="215"/>
      <c r="K87" s="209"/>
      <c r="L87" s="209"/>
      <c r="M87" s="209"/>
      <c r="N87" s="209"/>
      <c r="O87" s="209"/>
      <c r="P87" s="209"/>
      <c r="Q87" s="209"/>
      <c r="R87" s="209"/>
      <c r="S87" s="209"/>
      <c r="T87" s="209"/>
      <c r="U87" s="209"/>
      <c r="V87" s="209"/>
      <c r="W87" s="209"/>
      <c r="X87" s="209"/>
      <c r="Y87" s="209"/>
      <c r="Z87" s="209"/>
      <c r="AA87" s="209"/>
      <c r="AB87" s="209"/>
      <c r="AC87" s="209"/>
      <c r="AD87" s="209"/>
    </row>
    <row r="88" spans="1:30" s="41" customFormat="1" ht="15" customHeight="1" x14ac:dyDescent="0.2">
      <c r="A88" s="209"/>
      <c r="B88" s="209"/>
      <c r="C88" s="209"/>
      <c r="D88" s="215"/>
      <c r="E88" s="49" t="s">
        <v>167</v>
      </c>
      <c r="F88" s="50" t="s">
        <v>168</v>
      </c>
      <c r="G88" s="51" t="s">
        <v>37</v>
      </c>
      <c r="H88" s="127">
        <v>50</v>
      </c>
      <c r="I88" s="224"/>
      <c r="J88" s="215"/>
      <c r="K88" s="209"/>
      <c r="L88" s="209"/>
      <c r="M88" s="209"/>
      <c r="N88" s="209"/>
      <c r="O88" s="209"/>
      <c r="P88" s="209"/>
      <c r="Q88" s="209"/>
      <c r="R88" s="209"/>
      <c r="S88" s="209"/>
      <c r="T88" s="209"/>
      <c r="U88" s="209"/>
      <c r="V88" s="209"/>
      <c r="W88" s="209"/>
      <c r="X88" s="209"/>
      <c r="Y88" s="209"/>
      <c r="Z88" s="209"/>
      <c r="AA88" s="209"/>
      <c r="AB88" s="209"/>
      <c r="AC88" s="209"/>
      <c r="AD88" s="209"/>
    </row>
    <row r="89" spans="1:30" s="41" customFormat="1" ht="15" customHeight="1" x14ac:dyDescent="0.2">
      <c r="A89" s="209"/>
      <c r="B89" s="209"/>
      <c r="C89" s="209"/>
      <c r="D89" s="215"/>
      <c r="E89" s="49" t="s">
        <v>165</v>
      </c>
      <c r="F89" s="50" t="s">
        <v>166</v>
      </c>
      <c r="G89" s="51" t="s">
        <v>37</v>
      </c>
      <c r="H89" s="127">
        <v>34</v>
      </c>
      <c r="I89" s="224"/>
      <c r="J89" s="215"/>
      <c r="K89" s="209"/>
      <c r="L89" s="209"/>
      <c r="M89" s="209"/>
      <c r="N89" s="209"/>
      <c r="O89" s="209"/>
      <c r="P89" s="209"/>
      <c r="Q89" s="209"/>
      <c r="R89" s="209"/>
      <c r="S89" s="209"/>
      <c r="T89" s="209"/>
      <c r="U89" s="209"/>
      <c r="V89" s="209"/>
      <c r="W89" s="209"/>
      <c r="X89" s="209"/>
      <c r="Y89" s="209"/>
      <c r="Z89" s="209"/>
      <c r="AA89" s="209"/>
      <c r="AB89" s="209"/>
      <c r="AC89" s="209"/>
      <c r="AD89" s="209"/>
    </row>
    <row r="90" spans="1:30" s="41" customFormat="1" ht="15" customHeight="1" x14ac:dyDescent="0.2">
      <c r="A90" s="209"/>
      <c r="B90" s="209"/>
      <c r="C90" s="209"/>
      <c r="D90" s="215"/>
      <c r="E90" s="92" t="s">
        <v>104</v>
      </c>
      <c r="F90" s="93" t="s">
        <v>102</v>
      </c>
      <c r="G90" s="51" t="s">
        <v>29</v>
      </c>
      <c r="H90" s="124">
        <v>98</v>
      </c>
      <c r="I90" s="224"/>
      <c r="J90" s="215"/>
      <c r="K90" s="209"/>
      <c r="L90" s="209"/>
      <c r="M90" s="209"/>
      <c r="N90" s="209"/>
      <c r="O90" s="209"/>
      <c r="P90" s="209"/>
      <c r="Q90" s="209"/>
      <c r="R90" s="209"/>
      <c r="S90" s="209"/>
      <c r="T90" s="209"/>
      <c r="U90" s="209"/>
      <c r="V90" s="209"/>
      <c r="W90" s="209"/>
      <c r="X90" s="209"/>
      <c r="Y90" s="209"/>
      <c r="Z90" s="209"/>
      <c r="AA90" s="209"/>
      <c r="AB90" s="209"/>
      <c r="AC90" s="209"/>
      <c r="AD90" s="209"/>
    </row>
    <row r="91" spans="1:30" s="41" customFormat="1" ht="15" customHeight="1" x14ac:dyDescent="0.2">
      <c r="A91" s="209"/>
      <c r="B91" s="209"/>
      <c r="C91" s="209"/>
      <c r="D91" s="215"/>
      <c r="E91" s="92" t="s">
        <v>105</v>
      </c>
      <c r="F91" s="93" t="s">
        <v>103</v>
      </c>
      <c r="G91" s="51" t="s">
        <v>29</v>
      </c>
      <c r="H91" s="127">
        <v>94</v>
      </c>
      <c r="I91" s="224"/>
      <c r="J91" s="215"/>
      <c r="K91" s="209"/>
      <c r="L91" s="209"/>
      <c r="M91" s="209"/>
      <c r="N91" s="209"/>
      <c r="O91" s="209"/>
      <c r="P91" s="209"/>
      <c r="Q91" s="209"/>
      <c r="R91" s="209"/>
      <c r="S91" s="209"/>
      <c r="T91" s="209"/>
      <c r="U91" s="209"/>
      <c r="V91" s="209"/>
      <c r="W91" s="209"/>
      <c r="X91" s="209"/>
      <c r="Y91" s="209"/>
      <c r="Z91" s="209"/>
      <c r="AA91" s="209"/>
      <c r="AB91" s="209"/>
      <c r="AC91" s="209"/>
      <c r="AD91" s="209"/>
    </row>
    <row r="92" spans="1:30" s="41" customFormat="1" ht="15" customHeight="1" x14ac:dyDescent="0.2">
      <c r="A92" s="209"/>
      <c r="B92" s="209"/>
      <c r="C92" s="209"/>
      <c r="D92" s="215"/>
      <c r="E92" s="49" t="s">
        <v>107</v>
      </c>
      <c r="F92" s="69" t="s">
        <v>135</v>
      </c>
      <c r="G92" s="51" t="s">
        <v>29</v>
      </c>
      <c r="H92" s="127">
        <v>11</v>
      </c>
      <c r="I92" s="224"/>
      <c r="J92" s="215"/>
      <c r="K92" s="209"/>
      <c r="L92" s="209"/>
      <c r="M92" s="209"/>
      <c r="N92" s="209"/>
      <c r="O92" s="209"/>
      <c r="P92" s="209"/>
      <c r="Q92" s="209"/>
      <c r="R92" s="209"/>
      <c r="S92" s="209"/>
      <c r="T92" s="209"/>
      <c r="U92" s="209"/>
      <c r="V92" s="209"/>
      <c r="W92" s="209"/>
      <c r="X92" s="209"/>
      <c r="Y92" s="209"/>
      <c r="Z92" s="209"/>
      <c r="AA92" s="209"/>
      <c r="AB92" s="209"/>
      <c r="AC92" s="209"/>
      <c r="AD92" s="209"/>
    </row>
    <row r="93" spans="1:30" s="41" customFormat="1" ht="15" customHeight="1" x14ac:dyDescent="0.2">
      <c r="A93" s="209"/>
      <c r="B93" s="209"/>
      <c r="C93" s="209"/>
      <c r="D93" s="215"/>
      <c r="E93" s="49" t="s">
        <v>106</v>
      </c>
      <c r="F93" s="50" t="s">
        <v>134</v>
      </c>
      <c r="G93" s="51" t="s">
        <v>29</v>
      </c>
      <c r="H93" s="127">
        <v>3</v>
      </c>
      <c r="I93" s="224"/>
      <c r="J93" s="215"/>
      <c r="K93" s="209"/>
      <c r="L93" s="209"/>
      <c r="M93" s="209"/>
      <c r="N93" s="209"/>
      <c r="O93" s="209"/>
      <c r="P93" s="209"/>
      <c r="Q93" s="209"/>
      <c r="R93" s="209"/>
      <c r="S93" s="209"/>
      <c r="T93" s="209"/>
      <c r="U93" s="209"/>
      <c r="V93" s="209"/>
      <c r="W93" s="209"/>
      <c r="X93" s="209"/>
      <c r="Y93" s="209"/>
      <c r="Z93" s="209"/>
      <c r="AA93" s="209"/>
      <c r="AB93" s="209"/>
      <c r="AC93" s="209"/>
      <c r="AD93" s="209"/>
    </row>
    <row r="94" spans="1:30" s="41" customFormat="1" ht="15" customHeight="1" x14ac:dyDescent="0.2">
      <c r="A94" s="209"/>
      <c r="B94" s="209"/>
      <c r="C94" s="209"/>
      <c r="D94" s="215"/>
      <c r="E94" s="98" t="s">
        <v>169</v>
      </c>
      <c r="F94" s="99" t="s">
        <v>170</v>
      </c>
      <c r="G94" s="100" t="s">
        <v>171</v>
      </c>
      <c r="H94" s="247">
        <v>4500</v>
      </c>
      <c r="I94" s="224"/>
      <c r="J94" s="215"/>
      <c r="K94" s="209"/>
      <c r="L94" s="209"/>
      <c r="M94" s="209"/>
      <c r="N94" s="209"/>
      <c r="O94" s="209"/>
      <c r="P94" s="209"/>
      <c r="Q94" s="209"/>
      <c r="R94" s="209"/>
      <c r="S94" s="209"/>
      <c r="T94" s="209"/>
      <c r="U94" s="209"/>
      <c r="V94" s="209"/>
      <c r="W94" s="209"/>
      <c r="X94" s="209"/>
      <c r="Y94" s="209"/>
      <c r="Z94" s="209"/>
      <c r="AA94" s="209"/>
      <c r="AB94" s="209"/>
      <c r="AC94" s="209"/>
      <c r="AD94" s="209"/>
    </row>
    <row r="95" spans="1:30" s="41" customFormat="1" ht="15" customHeight="1" x14ac:dyDescent="0.2">
      <c r="A95" s="209"/>
      <c r="B95" s="209"/>
      <c r="C95" s="209"/>
      <c r="D95" s="215"/>
      <c r="E95" s="75" t="s">
        <v>136</v>
      </c>
      <c r="F95" s="78" t="s">
        <v>137</v>
      </c>
      <c r="G95" s="77" t="s">
        <v>267</v>
      </c>
      <c r="H95" s="130" t="s">
        <v>274</v>
      </c>
      <c r="I95" s="224">
        <v>7</v>
      </c>
      <c r="J95" s="215"/>
      <c r="K95" s="209"/>
      <c r="L95" s="209"/>
      <c r="M95" s="209"/>
      <c r="N95" s="209"/>
      <c r="O95" s="209"/>
      <c r="P95" s="209"/>
      <c r="Q95" s="209"/>
      <c r="R95" s="209"/>
      <c r="S95" s="209"/>
      <c r="T95" s="209"/>
      <c r="U95" s="209"/>
      <c r="V95" s="209"/>
      <c r="W95" s="209"/>
      <c r="X95" s="209"/>
      <c r="Y95" s="209"/>
      <c r="Z95" s="209"/>
      <c r="AA95" s="209"/>
      <c r="AB95" s="209"/>
      <c r="AC95" s="209"/>
      <c r="AD95" s="209"/>
    </row>
    <row r="96" spans="1:30" s="41" customFormat="1" ht="15" customHeight="1" x14ac:dyDescent="0.2">
      <c r="A96" s="209"/>
      <c r="B96" s="209"/>
      <c r="C96" s="209"/>
      <c r="D96" s="215"/>
      <c r="E96" s="75" t="s">
        <v>140</v>
      </c>
      <c r="F96" s="78" t="s">
        <v>139</v>
      </c>
      <c r="G96" s="77" t="s">
        <v>138</v>
      </c>
      <c r="H96" s="130">
        <v>62</v>
      </c>
      <c r="I96" s="224"/>
      <c r="J96" s="215"/>
      <c r="K96" s="209"/>
      <c r="L96" s="209"/>
      <c r="M96" s="209"/>
      <c r="N96" s="209"/>
      <c r="O96" s="209"/>
      <c r="P96" s="209"/>
      <c r="Q96" s="209"/>
      <c r="R96" s="209"/>
      <c r="S96" s="209"/>
      <c r="T96" s="209"/>
      <c r="U96" s="209"/>
      <c r="V96" s="209"/>
      <c r="W96" s="209"/>
      <c r="X96" s="209"/>
      <c r="Y96" s="209"/>
      <c r="Z96" s="209"/>
      <c r="AA96" s="209"/>
      <c r="AB96" s="209"/>
      <c r="AC96" s="209"/>
      <c r="AD96" s="209"/>
    </row>
    <row r="97" spans="1:30" s="41" customFormat="1" ht="15" customHeight="1" x14ac:dyDescent="0.2">
      <c r="A97" s="209"/>
      <c r="B97" s="209"/>
      <c r="C97" s="209"/>
      <c r="D97" s="215"/>
      <c r="E97" s="75" t="s">
        <v>268</v>
      </c>
      <c r="F97" s="78" t="s">
        <v>269</v>
      </c>
      <c r="G97" s="77" t="s">
        <v>30</v>
      </c>
      <c r="H97" s="130">
        <v>34</v>
      </c>
      <c r="I97" s="224"/>
      <c r="J97" s="215"/>
      <c r="K97" s="209"/>
      <c r="L97" s="209"/>
      <c r="M97" s="209"/>
      <c r="N97" s="209"/>
      <c r="O97" s="209"/>
      <c r="P97" s="209"/>
      <c r="Q97" s="209"/>
      <c r="R97" s="209"/>
      <c r="S97" s="209"/>
      <c r="T97" s="209"/>
      <c r="U97" s="209"/>
      <c r="V97" s="209"/>
      <c r="W97" s="209"/>
      <c r="X97" s="209"/>
      <c r="Y97" s="209"/>
      <c r="Z97" s="209"/>
      <c r="AA97" s="209"/>
      <c r="AB97" s="209"/>
      <c r="AC97" s="209"/>
      <c r="AD97" s="209"/>
    </row>
    <row r="98" spans="1:30" s="41" customFormat="1" ht="15" customHeight="1" x14ac:dyDescent="0.2">
      <c r="A98" s="209"/>
      <c r="B98" s="209"/>
      <c r="C98" s="209"/>
      <c r="D98" s="215"/>
      <c r="E98" s="302" t="s">
        <v>270</v>
      </c>
      <c r="F98" s="303" t="s">
        <v>271</v>
      </c>
      <c r="G98" s="304" t="s">
        <v>34</v>
      </c>
      <c r="H98" s="305">
        <v>14000</v>
      </c>
      <c r="I98" s="224"/>
      <c r="J98" s="215"/>
      <c r="K98" s="209"/>
      <c r="L98" s="209"/>
      <c r="M98" s="209"/>
      <c r="N98" s="209"/>
      <c r="O98" s="209"/>
      <c r="P98" s="209"/>
      <c r="Q98" s="209"/>
      <c r="R98" s="209"/>
      <c r="S98" s="209"/>
      <c r="T98" s="209"/>
      <c r="U98" s="209"/>
      <c r="V98" s="209"/>
      <c r="W98" s="209"/>
      <c r="X98" s="209"/>
      <c r="Y98" s="209"/>
      <c r="Z98" s="209"/>
      <c r="AA98" s="209"/>
      <c r="AB98" s="209"/>
      <c r="AC98" s="209"/>
      <c r="AD98" s="209"/>
    </row>
    <row r="99" spans="1:30" s="41" customFormat="1" ht="15" customHeight="1" x14ac:dyDescent="0.2">
      <c r="A99" s="209"/>
      <c r="B99" s="209"/>
      <c r="C99" s="209"/>
      <c r="D99" s="215"/>
      <c r="E99" s="318"/>
      <c r="F99" s="319" t="s">
        <v>279</v>
      </c>
      <c r="G99" s="319"/>
      <c r="H99" s="320"/>
      <c r="I99" s="224"/>
      <c r="J99" s="215"/>
      <c r="K99" s="209"/>
      <c r="L99" s="209"/>
      <c r="M99" s="209"/>
      <c r="N99" s="209"/>
      <c r="O99" s="209"/>
      <c r="P99" s="209"/>
      <c r="Q99" s="209"/>
      <c r="R99" s="209"/>
      <c r="S99" s="209"/>
      <c r="T99" s="209"/>
      <c r="U99" s="209"/>
      <c r="V99" s="209"/>
      <c r="W99" s="209"/>
      <c r="X99" s="209"/>
      <c r="Y99" s="209"/>
      <c r="Z99" s="209"/>
      <c r="AA99" s="209"/>
      <c r="AB99" s="209"/>
      <c r="AC99" s="209"/>
      <c r="AD99" s="209"/>
    </row>
    <row r="100" spans="1:30" s="41" customFormat="1" ht="15" customHeight="1" x14ac:dyDescent="0.2">
      <c r="A100" s="209"/>
      <c r="B100" s="209"/>
      <c r="C100" s="209"/>
      <c r="D100" s="215"/>
      <c r="E100" s="79"/>
      <c r="F100" s="80" t="s">
        <v>276</v>
      </c>
      <c r="G100" s="81"/>
      <c r="H100" s="89"/>
      <c r="I100" s="224"/>
      <c r="J100" s="215"/>
      <c r="K100" s="209"/>
      <c r="L100" s="209"/>
      <c r="M100" s="209"/>
      <c r="N100" s="209"/>
      <c r="O100" s="209"/>
      <c r="P100" s="209"/>
      <c r="Q100" s="209"/>
      <c r="R100" s="209"/>
      <c r="S100" s="209"/>
      <c r="T100" s="209"/>
      <c r="U100" s="209"/>
      <c r="V100" s="209"/>
      <c r="W100" s="209"/>
      <c r="X100" s="209"/>
      <c r="Y100" s="209"/>
      <c r="Z100" s="209"/>
      <c r="AA100" s="209"/>
      <c r="AB100" s="209"/>
      <c r="AC100" s="209"/>
      <c r="AD100" s="209"/>
    </row>
    <row r="101" spans="1:30" s="41" customFormat="1" ht="15" customHeight="1" x14ac:dyDescent="0.2">
      <c r="A101" s="209"/>
      <c r="B101" s="209"/>
      <c r="C101" s="209"/>
      <c r="D101" s="215"/>
      <c r="E101" s="82"/>
      <c r="F101" s="83" t="s">
        <v>277</v>
      </c>
      <c r="G101" s="84"/>
      <c r="H101" s="90"/>
      <c r="I101" s="224"/>
      <c r="J101" s="215"/>
      <c r="K101" s="209"/>
      <c r="L101" s="209"/>
      <c r="M101" s="209"/>
      <c r="N101" s="209"/>
      <c r="O101" s="209"/>
      <c r="P101" s="209"/>
      <c r="Q101" s="209"/>
      <c r="R101" s="209"/>
      <c r="S101" s="209"/>
      <c r="T101" s="209"/>
      <c r="U101" s="209"/>
      <c r="V101" s="209"/>
      <c r="W101" s="209"/>
      <c r="X101" s="209"/>
      <c r="Y101" s="209"/>
      <c r="Z101" s="209"/>
      <c r="AA101" s="209"/>
      <c r="AB101" s="209"/>
      <c r="AC101" s="209"/>
      <c r="AD101" s="209"/>
    </row>
    <row r="102" spans="1:30" s="41" customFormat="1" ht="15" customHeight="1" x14ac:dyDescent="0.2">
      <c r="A102" s="209"/>
      <c r="B102" s="209"/>
      <c r="C102" s="209"/>
      <c r="D102" s="215"/>
      <c r="E102" s="85"/>
      <c r="F102" s="86" t="s">
        <v>278</v>
      </c>
      <c r="G102" s="87"/>
      <c r="H102" s="91"/>
      <c r="I102" s="224"/>
      <c r="J102" s="215"/>
      <c r="K102" s="209"/>
      <c r="L102" s="209"/>
      <c r="M102" s="209"/>
      <c r="N102" s="209"/>
      <c r="O102" s="209"/>
      <c r="P102" s="209"/>
      <c r="Q102" s="209"/>
      <c r="R102" s="209"/>
      <c r="S102" s="209"/>
      <c r="T102" s="209"/>
      <c r="U102" s="209"/>
      <c r="V102" s="209"/>
      <c r="W102" s="209"/>
      <c r="X102" s="209"/>
      <c r="Y102" s="209"/>
      <c r="Z102" s="209"/>
      <c r="AA102" s="209"/>
      <c r="AB102" s="209"/>
      <c r="AC102" s="209"/>
      <c r="AD102" s="209"/>
    </row>
    <row r="103" spans="1:30" ht="10.5" customHeight="1" x14ac:dyDescent="0.2">
      <c r="B103" s="209"/>
      <c r="C103" s="209"/>
      <c r="D103" s="215"/>
      <c r="E103" s="238"/>
      <c r="F103" s="239"/>
      <c r="G103" s="240"/>
      <c r="H103" s="241"/>
    </row>
    <row r="104" spans="1:30" ht="15" customHeight="1" x14ac:dyDescent="0.2">
      <c r="E104" s="242" t="s">
        <v>142</v>
      </c>
      <c r="F104" s="210"/>
      <c r="G104" s="210"/>
      <c r="H104" s="217"/>
    </row>
    <row r="105" spans="1:30" ht="29.25" customHeight="1" x14ac:dyDescent="0.2">
      <c r="E105" s="243" t="s">
        <v>178</v>
      </c>
      <c r="F105" s="283" t="s">
        <v>200</v>
      </c>
      <c r="G105" s="283"/>
      <c r="H105" s="283"/>
    </row>
    <row r="106" spans="1:30" ht="29.25" customHeight="1" x14ac:dyDescent="0.2">
      <c r="E106" s="243">
        <v>2</v>
      </c>
      <c r="F106" s="283" t="s">
        <v>215</v>
      </c>
      <c r="G106" s="283"/>
      <c r="H106" s="283"/>
    </row>
    <row r="107" spans="1:30" ht="42" customHeight="1" x14ac:dyDescent="0.2">
      <c r="E107" s="243">
        <v>3</v>
      </c>
      <c r="F107" s="283" t="s">
        <v>272</v>
      </c>
      <c r="G107" s="283"/>
      <c r="H107" s="283"/>
    </row>
    <row r="108" spans="1:30" ht="41.25" customHeight="1" x14ac:dyDescent="0.2">
      <c r="E108" s="243">
        <v>4</v>
      </c>
      <c r="F108" s="283" t="s">
        <v>216</v>
      </c>
      <c r="G108" s="283"/>
      <c r="H108" s="283"/>
    </row>
    <row r="109" spans="1:30" s="41" customFormat="1" ht="41.25" customHeight="1" x14ac:dyDescent="0.2">
      <c r="A109" s="209"/>
      <c r="B109" s="209"/>
      <c r="C109" s="209"/>
      <c r="D109" s="215"/>
      <c r="E109" s="243">
        <v>5</v>
      </c>
      <c r="F109" s="283" t="s">
        <v>197</v>
      </c>
      <c r="G109" s="283"/>
      <c r="H109" s="283"/>
      <c r="I109" s="221"/>
      <c r="J109" s="215"/>
      <c r="K109" s="209"/>
      <c r="L109" s="209"/>
      <c r="M109" s="209"/>
      <c r="N109" s="209"/>
      <c r="O109" s="209"/>
      <c r="P109" s="209"/>
      <c r="Q109" s="209"/>
      <c r="R109" s="209"/>
      <c r="S109" s="209"/>
      <c r="T109" s="209"/>
      <c r="U109" s="209"/>
      <c r="V109" s="209"/>
      <c r="W109" s="209"/>
      <c r="X109" s="209"/>
      <c r="Y109" s="209"/>
      <c r="Z109" s="209"/>
      <c r="AA109" s="209"/>
      <c r="AB109" s="209"/>
      <c r="AC109" s="209"/>
      <c r="AD109" s="209"/>
    </row>
    <row r="110" spans="1:30" s="41" customFormat="1" ht="41.25" customHeight="1" x14ac:dyDescent="0.2">
      <c r="A110" s="209"/>
      <c r="B110" s="209"/>
      <c r="C110" s="209"/>
      <c r="D110" s="215"/>
      <c r="E110" s="243">
        <v>6</v>
      </c>
      <c r="F110" s="283" t="s">
        <v>273</v>
      </c>
      <c r="G110" s="283"/>
      <c r="H110" s="283"/>
      <c r="I110" s="221"/>
      <c r="J110" s="215"/>
      <c r="K110" s="209"/>
      <c r="L110" s="209"/>
      <c r="M110" s="209"/>
      <c r="N110" s="209"/>
      <c r="O110" s="209"/>
      <c r="P110" s="209"/>
      <c r="Q110" s="209"/>
      <c r="R110" s="209"/>
      <c r="S110" s="209"/>
      <c r="T110" s="209"/>
      <c r="U110" s="209"/>
      <c r="V110" s="209"/>
      <c r="W110" s="209"/>
      <c r="X110" s="209"/>
      <c r="Y110" s="209"/>
      <c r="Z110" s="209"/>
      <c r="AA110" s="209"/>
      <c r="AB110" s="209"/>
      <c r="AC110" s="209"/>
      <c r="AD110" s="209"/>
    </row>
    <row r="111" spans="1:30" ht="54" customHeight="1" x14ac:dyDescent="0.2">
      <c r="E111" s="243">
        <v>7</v>
      </c>
      <c r="F111" s="283" t="s">
        <v>275</v>
      </c>
      <c r="G111" s="283"/>
      <c r="H111" s="283"/>
    </row>
    <row r="112" spans="1:30" ht="15" customHeight="1" x14ac:dyDescent="0.2">
      <c r="E112" s="216"/>
      <c r="F112" s="210"/>
      <c r="G112" s="210"/>
      <c r="H112" s="217"/>
    </row>
    <row r="113" spans="5:9" s="204" customFormat="1" ht="15" customHeight="1" x14ac:dyDescent="0.2">
      <c r="E113" s="235"/>
      <c r="H113" s="236"/>
      <c r="I113" s="237"/>
    </row>
    <row r="114" spans="5:9" s="204" customFormat="1" x14ac:dyDescent="0.2">
      <c r="E114" s="235"/>
      <c r="H114" s="236"/>
      <c r="I114" s="237"/>
    </row>
    <row r="115" spans="5:9" s="204" customFormat="1" x14ac:dyDescent="0.2">
      <c r="E115" s="235"/>
      <c r="H115" s="236"/>
      <c r="I115" s="237"/>
    </row>
    <row r="116" spans="5:9" s="204" customFormat="1" x14ac:dyDescent="0.2">
      <c r="E116" s="235"/>
      <c r="H116" s="236"/>
      <c r="I116" s="237"/>
    </row>
    <row r="117" spans="5:9" s="204" customFormat="1" x14ac:dyDescent="0.2">
      <c r="E117" s="235"/>
      <c r="H117" s="236"/>
      <c r="I117" s="237"/>
    </row>
    <row r="118" spans="5:9" s="204" customFormat="1" x14ac:dyDescent="0.2">
      <c r="E118" s="235"/>
      <c r="H118" s="236"/>
      <c r="I118" s="237"/>
    </row>
    <row r="119" spans="5:9" s="204" customFormat="1" x14ac:dyDescent="0.2">
      <c r="E119" s="235"/>
      <c r="H119" s="236"/>
      <c r="I119" s="237"/>
    </row>
    <row r="120" spans="5:9" s="204" customFormat="1" x14ac:dyDescent="0.2">
      <c r="E120" s="235"/>
      <c r="H120" s="236"/>
      <c r="I120" s="237"/>
    </row>
    <row r="121" spans="5:9" s="204" customFormat="1" x14ac:dyDescent="0.2">
      <c r="E121" s="235"/>
      <c r="H121" s="236"/>
      <c r="I121" s="237"/>
    </row>
    <row r="122" spans="5:9" s="204" customFormat="1" x14ac:dyDescent="0.2">
      <c r="E122" s="235"/>
      <c r="H122" s="236"/>
      <c r="I122" s="237"/>
    </row>
    <row r="123" spans="5:9" s="204" customFormat="1" x14ac:dyDescent="0.2">
      <c r="E123" s="235"/>
      <c r="H123" s="236"/>
      <c r="I123" s="237"/>
    </row>
    <row r="124" spans="5:9" s="204" customFormat="1" x14ac:dyDescent="0.2">
      <c r="E124" s="235"/>
      <c r="H124" s="236"/>
      <c r="I124" s="237"/>
    </row>
    <row r="125" spans="5:9" s="204" customFormat="1" x14ac:dyDescent="0.2">
      <c r="E125" s="235"/>
      <c r="H125" s="236"/>
      <c r="I125" s="237"/>
    </row>
    <row r="126" spans="5:9" s="204" customFormat="1" x14ac:dyDescent="0.2">
      <c r="E126" s="235"/>
      <c r="H126" s="236"/>
      <c r="I126" s="237"/>
    </row>
    <row r="127" spans="5:9" s="204" customFormat="1" x14ac:dyDescent="0.2">
      <c r="E127" s="235"/>
      <c r="H127" s="236"/>
      <c r="I127" s="237"/>
    </row>
    <row r="128" spans="5:9" s="204" customFormat="1" x14ac:dyDescent="0.2">
      <c r="E128" s="235"/>
      <c r="H128" s="236"/>
      <c r="I128" s="237"/>
    </row>
    <row r="129" spans="5:9" s="204" customFormat="1" x14ac:dyDescent="0.2">
      <c r="E129" s="235"/>
      <c r="H129" s="236"/>
      <c r="I129" s="237"/>
    </row>
    <row r="130" spans="5:9" s="204" customFormat="1" x14ac:dyDescent="0.2">
      <c r="E130" s="235"/>
      <c r="H130" s="236"/>
      <c r="I130" s="237"/>
    </row>
    <row r="131" spans="5:9" s="204" customFormat="1" x14ac:dyDescent="0.2">
      <c r="E131" s="235"/>
      <c r="H131" s="236"/>
      <c r="I131" s="237"/>
    </row>
    <row r="132" spans="5:9" s="204" customFormat="1" x14ac:dyDescent="0.2">
      <c r="E132" s="235"/>
      <c r="H132" s="236"/>
      <c r="I132" s="237"/>
    </row>
    <row r="133" spans="5:9" s="204" customFormat="1" x14ac:dyDescent="0.2">
      <c r="E133" s="235"/>
      <c r="H133" s="236"/>
      <c r="I133" s="237"/>
    </row>
    <row r="134" spans="5:9" s="204" customFormat="1" x14ac:dyDescent="0.2">
      <c r="E134" s="235"/>
      <c r="H134" s="236"/>
      <c r="I134" s="237"/>
    </row>
    <row r="135" spans="5:9" s="204" customFormat="1" x14ac:dyDescent="0.2">
      <c r="E135" s="235"/>
      <c r="H135" s="236"/>
      <c r="I135" s="237"/>
    </row>
    <row r="136" spans="5:9" s="204" customFormat="1" x14ac:dyDescent="0.2">
      <c r="E136" s="235"/>
      <c r="H136" s="236"/>
      <c r="I136" s="237"/>
    </row>
    <row r="137" spans="5:9" s="204" customFormat="1" x14ac:dyDescent="0.2">
      <c r="E137" s="235"/>
      <c r="H137" s="236"/>
      <c r="I137" s="237"/>
    </row>
    <row r="138" spans="5:9" s="204" customFormat="1" x14ac:dyDescent="0.2">
      <c r="E138" s="235"/>
      <c r="H138" s="236"/>
      <c r="I138" s="237"/>
    </row>
    <row r="139" spans="5:9" s="204" customFormat="1" x14ac:dyDescent="0.2">
      <c r="E139" s="235"/>
      <c r="H139" s="236"/>
      <c r="I139" s="237"/>
    </row>
    <row r="140" spans="5:9" s="204" customFormat="1" x14ac:dyDescent="0.2">
      <c r="E140" s="235"/>
      <c r="H140" s="236"/>
      <c r="I140" s="237"/>
    </row>
    <row r="141" spans="5:9" s="204" customFormat="1" x14ac:dyDescent="0.2">
      <c r="E141" s="235"/>
      <c r="H141" s="236"/>
      <c r="I141" s="237"/>
    </row>
    <row r="142" spans="5:9" s="204" customFormat="1" x14ac:dyDescent="0.2">
      <c r="E142" s="235"/>
      <c r="H142" s="236"/>
      <c r="I142" s="237"/>
    </row>
    <row r="143" spans="5:9" s="204" customFormat="1" x14ac:dyDescent="0.2">
      <c r="E143" s="235"/>
      <c r="H143" s="236"/>
      <c r="I143" s="237"/>
    </row>
    <row r="144" spans="5:9" s="204" customFormat="1" x14ac:dyDescent="0.2">
      <c r="E144" s="235"/>
      <c r="H144" s="236"/>
      <c r="I144" s="237"/>
    </row>
    <row r="145" spans="5:9" s="204" customFormat="1" x14ac:dyDescent="0.2">
      <c r="E145" s="235"/>
      <c r="H145" s="236"/>
      <c r="I145" s="237"/>
    </row>
    <row r="146" spans="5:9" s="204" customFormat="1" x14ac:dyDescent="0.2">
      <c r="E146" s="235"/>
      <c r="H146" s="236"/>
      <c r="I146" s="237"/>
    </row>
    <row r="147" spans="5:9" s="204" customFormat="1" x14ac:dyDescent="0.2">
      <c r="E147" s="235"/>
      <c r="H147" s="236"/>
      <c r="I147" s="237"/>
    </row>
    <row r="148" spans="5:9" s="204" customFormat="1" x14ac:dyDescent="0.2">
      <c r="E148" s="235"/>
      <c r="H148" s="236"/>
      <c r="I148" s="237"/>
    </row>
    <row r="149" spans="5:9" s="204" customFormat="1" x14ac:dyDescent="0.2">
      <c r="E149" s="235"/>
      <c r="H149" s="236"/>
      <c r="I149" s="237"/>
    </row>
    <row r="150" spans="5:9" s="204" customFormat="1" x14ac:dyDescent="0.2">
      <c r="E150" s="235"/>
      <c r="H150" s="236"/>
      <c r="I150" s="237"/>
    </row>
    <row r="151" spans="5:9" s="204" customFormat="1" x14ac:dyDescent="0.2">
      <c r="E151" s="235"/>
      <c r="H151" s="236"/>
      <c r="I151" s="237"/>
    </row>
    <row r="152" spans="5:9" s="204" customFormat="1" x14ac:dyDescent="0.2">
      <c r="E152" s="235"/>
      <c r="H152" s="236"/>
      <c r="I152" s="237"/>
    </row>
    <row r="153" spans="5:9" s="204" customFormat="1" x14ac:dyDescent="0.2">
      <c r="E153" s="235"/>
      <c r="H153" s="236"/>
      <c r="I153" s="237"/>
    </row>
    <row r="154" spans="5:9" s="204" customFormat="1" x14ac:dyDescent="0.2">
      <c r="E154" s="235"/>
      <c r="H154" s="236"/>
      <c r="I154" s="237"/>
    </row>
    <row r="155" spans="5:9" s="204" customFormat="1" x14ac:dyDescent="0.2">
      <c r="E155" s="235"/>
      <c r="H155" s="236"/>
      <c r="I155" s="237"/>
    </row>
    <row r="156" spans="5:9" s="204" customFormat="1" x14ac:dyDescent="0.2">
      <c r="E156" s="235"/>
      <c r="H156" s="236"/>
      <c r="I156" s="237"/>
    </row>
  </sheetData>
  <mergeCells count="11">
    <mergeCell ref="B4:B6"/>
    <mergeCell ref="F111:H111"/>
    <mergeCell ref="F109:H109"/>
    <mergeCell ref="F110:H110"/>
    <mergeCell ref="E8:H8"/>
    <mergeCell ref="F105:H105"/>
    <mergeCell ref="F106:H106"/>
    <mergeCell ref="F107:H107"/>
    <mergeCell ref="F108:H108"/>
    <mergeCell ref="L9:M12"/>
    <mergeCell ref="L17:Q20"/>
  </mergeCells>
  <phoneticPr fontId="33" type="noConversion"/>
  <hyperlinks>
    <hyperlink ref="F99" r:id="rId1" display="FOR THE FOLLOWING ITEMS - PLEASE SEE CTDOT's 2022 ESTIMATING GUIDELINES - LINKED HERE" xr:uid="{69234226-8421-4947-BBE0-1044541F6AC2}"/>
  </hyperlinks>
  <printOptions horizontalCentered="1"/>
  <pageMargins left="0.5" right="0.5" top="0.5" bottom="0.5" header="0.3" footer="0.3"/>
  <pageSetup scale="82" fitToHeight="2" orientation="portrait" r:id="rId2"/>
  <rowBreaks count="2" manualBreakCount="2">
    <brk id="40" min="4" max="8" man="1"/>
    <brk id="73" min="4" max="8" man="1"/>
  </rowBreaks>
  <ignoredErrors>
    <ignoredError sqref="E69:E73 E105 E14:E32 E34:E40 E42:E67 E75:E82 E96:E98 E83:E88 E89:E9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Cost Est Template (Prelim App)</vt:lpstr>
      <vt:lpstr> 2026 CRCOG Unit Prices Guide</vt:lpstr>
      <vt:lpstr>' 2026 CRCOG Unit Prices Guide'!Print_Area</vt:lpstr>
      <vt:lpstr>'Cost Est Template (Prelim App)'!Print_Area</vt:lpstr>
      <vt:lpstr>' 2026 CRCOG Unit Prices Guide'!Print_Titles</vt:lpstr>
      <vt:lpstr>'Cost Est Template (Prelim App)'!Print_Titles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Parker, Jeff</dc:creator>
  <cp:lastModifiedBy>Parker, Jeff</cp:lastModifiedBy>
  <cp:lastPrinted>2026-01-28T11:26:59Z</cp:lastPrinted>
  <dcterms:created xsi:type="dcterms:W3CDTF">2014-06-10T16:21:43Z</dcterms:created>
  <dcterms:modified xsi:type="dcterms:W3CDTF">2026-01-28T11:32:42Z</dcterms:modified>
</cp:coreProperties>
</file>